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05" yWindow="720" windowWidth="19020" windowHeight="8145"/>
  </bookViews>
  <sheets>
    <sheet name="hier invullen aub" sheetId="15" r:id="rId1"/>
    <sheet name="Output" sheetId="5" r:id="rId2"/>
    <sheet name="INput" sheetId="16" r:id="rId3"/>
    <sheet name="accountnumbers" sheetId="17" state="hidden" r:id="rId4"/>
    <sheet name="Environment" sheetId="6" state="hidden" r:id="rId5"/>
    <sheet name="company" sheetId="18" state="hidden" r:id="rId6"/>
    <sheet name="tax codes" sheetId="20" state="hidden" r:id="rId7"/>
  </sheets>
  <definedNames>
    <definedName name="account">accountnumbers!$B$2:$B$41</definedName>
    <definedName name="company">company!$A$2:$A$8</definedName>
    <definedName name="ELEM4">accountnumbers!$L$2:$L$8</definedName>
    <definedName name="_xlnm.Print_Area" localSheetId="0">'hier invullen aub'!$A$1:$N$37</definedName>
    <definedName name="steram">accountnumbers!$E$3:$E$13</definedName>
    <definedName name="stream">accountnumbers!$E$3:$E$13</definedName>
    <definedName name="stream1">accountnumbers!$E$2:$E$13</definedName>
    <definedName name="TAX">'tax codes'!$A$2:$A$8</definedName>
    <definedName name="VAT">#REF!</definedName>
  </definedNames>
  <calcPr calcId="125725"/>
</workbook>
</file>

<file path=xl/calcChain.xml><?xml version="1.0" encoding="utf-8"?>
<calcChain xmlns="http://schemas.openxmlformats.org/spreadsheetml/2006/main">
  <c r="L17" i="15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M16"/>
  <c r="L16"/>
  <c r="J18"/>
  <c r="J17"/>
  <c r="J16"/>
  <c r="J37"/>
  <c r="J36"/>
  <c r="J35"/>
  <c r="J34"/>
  <c r="J33"/>
  <c r="J32"/>
  <c r="J31"/>
  <c r="J30"/>
  <c r="J29"/>
  <c r="J28"/>
  <c r="J27"/>
  <c r="J26"/>
  <c r="J25"/>
  <c r="J24"/>
  <c r="J23"/>
  <c r="J22"/>
  <c r="J20"/>
  <c r="J19"/>
  <c r="J21"/>
  <c r="F11" i="16" l="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0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0"/>
  <c r="D1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D1"/>
  <c r="B11"/>
  <c r="H11" s="1"/>
  <c r="B12"/>
  <c r="H12" s="1"/>
  <c r="B13"/>
  <c r="C13" s="1"/>
  <c r="B14"/>
  <c r="C14" s="1"/>
  <c r="B15"/>
  <c r="G15" s="1"/>
  <c r="B16"/>
  <c r="G16" s="1"/>
  <c r="B17"/>
  <c r="C17" s="1"/>
  <c r="B18"/>
  <c r="A18" s="1"/>
  <c r="B19"/>
  <c r="C19" s="1"/>
  <c r="B20"/>
  <c r="A20" s="1"/>
  <c r="B21"/>
  <c r="C21" s="1"/>
  <c r="B22"/>
  <c r="G22" s="1"/>
  <c r="B23"/>
  <c r="A23" s="1"/>
  <c r="B24"/>
  <c r="I24" s="1"/>
  <c r="J24" s="1"/>
  <c r="B25"/>
  <c r="C25" s="1"/>
  <c r="B26"/>
  <c r="I26" s="1"/>
  <c r="J26" s="1"/>
  <c r="B27"/>
  <c r="H27" s="1"/>
  <c r="B28"/>
  <c r="A28" s="1"/>
  <c r="B29"/>
  <c r="I29" s="1"/>
  <c r="J29" s="1"/>
  <c r="B30"/>
  <c r="C30" s="1"/>
  <c r="B31"/>
  <c r="A31" s="1"/>
  <c r="B32"/>
  <c r="A32" s="1"/>
  <c r="B33"/>
  <c r="A33" s="1"/>
  <c r="B34"/>
  <c r="A34" s="1"/>
  <c r="B35"/>
  <c r="C35" s="1"/>
  <c r="B36"/>
  <c r="A36" s="1"/>
  <c r="B37"/>
  <c r="C37" s="1"/>
  <c r="B38"/>
  <c r="G38" s="1"/>
  <c r="B39"/>
  <c r="H39" s="1"/>
  <c r="B40"/>
  <c r="H40" s="1"/>
  <c r="B41"/>
  <c r="I41" s="1"/>
  <c r="J41" s="1"/>
  <c r="B42"/>
  <c r="A42" s="1"/>
  <c r="B43"/>
  <c r="G43" s="1"/>
  <c r="B44"/>
  <c r="I44" s="1"/>
  <c r="J44" s="1"/>
  <c r="B45"/>
  <c r="G45" s="1"/>
  <c r="B46"/>
  <c r="H46" s="1"/>
  <c r="B47"/>
  <c r="C47" s="1"/>
  <c r="B48"/>
  <c r="A48" s="1"/>
  <c r="B49"/>
  <c r="G49" s="1"/>
  <c r="B50"/>
  <c r="C50" s="1"/>
  <c r="B51"/>
  <c r="A51" s="1"/>
  <c r="B52"/>
  <c r="H52" s="1"/>
  <c r="B53"/>
  <c r="C53" s="1"/>
  <c r="B54"/>
  <c r="A54" s="1"/>
  <c r="B55"/>
  <c r="H55" s="1"/>
  <c r="B56"/>
  <c r="I56" s="1"/>
  <c r="J56" s="1"/>
  <c r="B57"/>
  <c r="A57" s="1"/>
  <c r="B58"/>
  <c r="A58" s="1"/>
  <c r="B59"/>
  <c r="F59" s="1"/>
  <c r="B60"/>
  <c r="A60" s="1"/>
  <c r="B61"/>
  <c r="H61" s="1"/>
  <c r="I61" s="1"/>
  <c r="B62"/>
  <c r="H62" s="1"/>
  <c r="I62" s="1"/>
  <c r="B63"/>
  <c r="F63" s="1"/>
  <c r="B64"/>
  <c r="H64" s="1"/>
  <c r="I64" s="1"/>
  <c r="B65"/>
  <c r="F65" s="1"/>
  <c r="B10"/>
  <c r="A10" s="1"/>
  <c r="C36" i="17"/>
  <c r="B66" i="16"/>
  <c r="H66" s="1"/>
  <c r="I66" s="1"/>
  <c r="H1" i="15"/>
  <c r="D6" i="16" s="1"/>
  <c r="H9" s="1"/>
  <c r="N12" i="15"/>
  <c r="G9" i="16" s="1"/>
  <c r="D4"/>
  <c r="F1"/>
  <c r="H30"/>
  <c r="H18"/>
  <c r="G32"/>
  <c r="C28"/>
  <c r="G20"/>
  <c r="H20"/>
  <c r="H32"/>
  <c r="I48"/>
  <c r="J48" s="1"/>
  <c r="I36"/>
  <c r="J36" s="1"/>
  <c r="I20"/>
  <c r="J20" s="1"/>
  <c r="A16"/>
  <c r="I12"/>
  <c r="J12" s="1"/>
  <c r="G24"/>
  <c r="A62"/>
  <c r="G35"/>
  <c r="H24"/>
  <c r="A46"/>
  <c r="A26"/>
  <c r="A12"/>
  <c r="I40"/>
  <c r="J40" s="1"/>
  <c r="C12"/>
  <c r="G26"/>
  <c r="C64"/>
  <c r="H38"/>
  <c r="G42"/>
  <c r="H58"/>
  <c r="I58" s="1"/>
  <c r="G58"/>
  <c r="G62"/>
  <c r="C46"/>
  <c r="G34"/>
  <c r="C16"/>
  <c r="F60"/>
  <c r="C39"/>
  <c r="A30"/>
  <c r="G18"/>
  <c r="H60"/>
  <c r="I60" s="1"/>
  <c r="I18"/>
  <c r="J18" s="1"/>
  <c r="C54"/>
  <c r="A64"/>
  <c r="G44"/>
  <c r="I38"/>
  <c r="J38" s="1"/>
  <c r="I30"/>
  <c r="J30" s="1"/>
  <c r="C22"/>
  <c r="G66"/>
  <c r="I22"/>
  <c r="J22" s="1"/>
  <c r="G28"/>
  <c r="I14"/>
  <c r="J14" s="1"/>
  <c r="G52"/>
  <c r="H44"/>
  <c r="H34"/>
  <c r="F62"/>
  <c r="H54" l="1"/>
  <c r="C36"/>
  <c r="F66"/>
  <c r="C52"/>
  <c r="A66"/>
  <c r="I28"/>
  <c r="J28" s="1"/>
  <c r="H14"/>
  <c r="C66"/>
  <c r="D66" s="1"/>
  <c r="C26"/>
  <c r="C38"/>
  <c r="C44"/>
  <c r="I50"/>
  <c r="J50" s="1"/>
  <c r="F58"/>
  <c r="G64"/>
  <c r="I34"/>
  <c r="J34" s="1"/>
  <c r="C18"/>
  <c r="A22"/>
  <c r="G30"/>
  <c r="C60"/>
  <c r="G60"/>
  <c r="C34"/>
  <c r="A38"/>
  <c r="G50"/>
  <c r="I42"/>
  <c r="J42" s="1"/>
  <c r="C48"/>
  <c r="C42"/>
  <c r="C58"/>
  <c r="H48"/>
  <c r="G12"/>
  <c r="H26"/>
  <c r="H36"/>
  <c r="A14"/>
  <c r="A24"/>
  <c r="A40"/>
  <c r="G36"/>
  <c r="G40"/>
  <c r="H16"/>
  <c r="G14"/>
  <c r="I16"/>
  <c r="J16" s="1"/>
  <c r="I32"/>
  <c r="J32" s="1"/>
  <c r="A44"/>
  <c r="F64"/>
  <c r="H28"/>
  <c r="C20"/>
  <c r="C24"/>
  <c r="C32"/>
  <c r="C40"/>
  <c r="H22"/>
  <c r="H42"/>
  <c r="G11"/>
  <c r="I11"/>
  <c r="J11" s="1"/>
  <c r="A11"/>
  <c r="C11"/>
  <c r="H10"/>
  <c r="I10"/>
  <c r="J10" s="1"/>
  <c r="C10"/>
  <c r="G10"/>
  <c r="G29"/>
  <c r="H15"/>
  <c r="C45"/>
  <c r="C63"/>
  <c r="A19"/>
  <c r="G39"/>
  <c r="G55"/>
  <c r="A55"/>
  <c r="C41"/>
  <c r="G25"/>
  <c r="I25"/>
  <c r="J25" s="1"/>
  <c r="G17"/>
  <c r="C23"/>
  <c r="I35"/>
  <c r="J35" s="1"/>
  <c r="G59"/>
  <c r="G13"/>
  <c r="I23"/>
  <c r="J23" s="1"/>
  <c r="G53"/>
  <c r="H25"/>
  <c r="H33"/>
  <c r="H41"/>
  <c r="H45"/>
  <c r="C43"/>
  <c r="H63"/>
  <c r="I63" s="1"/>
  <c r="H49"/>
  <c r="C29"/>
  <c r="A47"/>
  <c r="G61"/>
  <c r="A39"/>
  <c r="G33"/>
  <c r="C59"/>
  <c r="G41"/>
  <c r="H53"/>
  <c r="C55"/>
  <c r="I13"/>
  <c r="J13" s="1"/>
  <c r="H19"/>
  <c r="I33"/>
  <c r="J33" s="1"/>
  <c r="I45"/>
  <c r="J45" s="1"/>
  <c r="C61"/>
  <c r="A15"/>
  <c r="C57"/>
  <c r="G27"/>
  <c r="I53"/>
  <c r="J53" s="1"/>
  <c r="C65"/>
  <c r="G31"/>
  <c r="C51"/>
  <c r="A59"/>
  <c r="I43"/>
  <c r="J43" s="1"/>
  <c r="C49"/>
  <c r="I19"/>
  <c r="J19" s="1"/>
  <c r="I15"/>
  <c r="J15" s="1"/>
  <c r="A29"/>
  <c r="A49"/>
  <c r="I21"/>
  <c r="J21" s="1"/>
  <c r="H17"/>
  <c r="H21"/>
  <c r="I31"/>
  <c r="J31" s="1"/>
  <c r="I46"/>
  <c r="J46" s="1"/>
  <c r="I47"/>
  <c r="J47" s="1"/>
  <c r="H57"/>
  <c r="I57" s="1"/>
  <c r="H29"/>
  <c r="A27"/>
  <c r="I55"/>
  <c r="J55" s="1"/>
  <c r="C33"/>
  <c r="A41"/>
  <c r="I54"/>
  <c r="J54" s="1"/>
  <c r="H56"/>
  <c r="H59"/>
  <c r="I59" s="1"/>
  <c r="A61"/>
  <c r="G54"/>
  <c r="A56"/>
  <c r="I52"/>
  <c r="J52" s="1"/>
  <c r="I37"/>
  <c r="J37" s="1"/>
  <c r="H47"/>
  <c r="A53"/>
  <c r="I39"/>
  <c r="J39" s="1"/>
  <c r="H23"/>
  <c r="G65"/>
  <c r="C15"/>
  <c r="I17"/>
  <c r="J17" s="1"/>
  <c r="H35"/>
  <c r="H43"/>
  <c r="G57"/>
  <c r="F61"/>
  <c r="G63"/>
  <c r="A17"/>
  <c r="A45"/>
  <c r="F57"/>
  <c r="A63"/>
  <c r="H31"/>
  <c r="G47"/>
  <c r="A65"/>
  <c r="C27"/>
  <c r="A50"/>
  <c r="H51"/>
  <c r="H65"/>
  <c r="I65" s="1"/>
  <c r="C31"/>
  <c r="A52"/>
  <c r="A43"/>
  <c r="G51"/>
  <c r="H50"/>
  <c r="G48"/>
  <c r="I27"/>
  <c r="J27" s="1"/>
  <c r="I51"/>
  <c r="J51" s="1"/>
  <c r="G56"/>
  <c r="A13"/>
  <c r="G23"/>
  <c r="A35"/>
  <c r="G46"/>
  <c r="G19"/>
  <c r="A37"/>
  <c r="A21"/>
  <c r="C56"/>
  <c r="I49"/>
  <c r="J49" s="1"/>
  <c r="G21"/>
  <c r="G37"/>
  <c r="H13"/>
  <c r="A25"/>
  <c r="H37"/>
  <c r="C62"/>
  <c r="H5" l="1"/>
</calcChain>
</file>

<file path=xl/comments1.xml><?xml version="1.0" encoding="utf-8"?>
<comments xmlns="http://schemas.openxmlformats.org/spreadsheetml/2006/main">
  <authors>
    <author>kerckhofs</author>
  </authors>
  <commentList>
    <comment ref="D3" authorId="0">
      <text>
        <r>
          <rPr>
            <b/>
            <sz val="8"/>
            <color indexed="81"/>
            <rFont val="Tahoma"/>
            <family val="2"/>
          </rPr>
          <t>kerckhofs:
hier de naam van je bedrijf uit het menutje kiezen</t>
        </r>
      </text>
    </comment>
  </commentList>
</comments>
</file>

<file path=xl/comments2.xml><?xml version="1.0" encoding="utf-8"?>
<comments xmlns="http://schemas.openxmlformats.org/spreadsheetml/2006/main">
  <authors>
    <author>Informa</author>
  </authors>
  <commentList>
    <comment ref="B1" authorId="0">
      <text>
        <r>
          <rPr>
            <sz val="8"/>
            <color indexed="81"/>
            <rFont val="Tahoma"/>
            <family val="2"/>
          </rPr>
          <t>Version is automatically updated on using the Post to button.</t>
        </r>
      </text>
    </comment>
    <comment ref="B2" authorId="0">
      <text>
        <r>
          <rPr>
            <sz val="8"/>
            <color indexed="81"/>
            <rFont val="Tahoma"/>
            <family val="2"/>
          </rPr>
          <t>Status is automatically updated once you use the Post to… buttons.</t>
        </r>
      </text>
    </comment>
    <comment ref="B3" authorId="0">
      <text>
        <r>
          <rPr>
            <sz val="8"/>
            <color indexed="81"/>
            <rFont val="Tahoma"/>
            <family val="2"/>
          </rPr>
          <t>Destination is set based on the Post to … button used.</t>
        </r>
      </text>
    </comment>
    <comment ref="B4" authorId="0">
      <text>
        <r>
          <rPr>
            <sz val="8"/>
            <color indexed="81"/>
            <rFont val="Tahoma"/>
            <family val="2"/>
          </rPr>
          <t>Leave blank or specify Yes or True to check the document to balance.</t>
        </r>
      </text>
    </comment>
    <comment ref="B5" authorId="0">
      <text>
        <r>
          <rPr>
            <sz val="8"/>
            <color indexed="81"/>
            <rFont val="Tahoma"/>
            <family val="2"/>
          </rPr>
          <t>Should the documents be validated before posting?</t>
        </r>
      </text>
    </comment>
  </commentList>
</comments>
</file>

<file path=xl/sharedStrings.xml><?xml version="1.0" encoding="utf-8"?>
<sst xmlns="http://schemas.openxmlformats.org/spreadsheetml/2006/main" count="587" uniqueCount="371">
  <si>
    <t>Version</t>
  </si>
  <si>
    <t>Status</t>
  </si>
  <si>
    <t>Company</t>
  </si>
  <si>
    <t>Doc Code</t>
  </si>
  <si>
    <t>Period</t>
  </si>
  <si>
    <t>codaqa_eu</t>
  </si>
  <si>
    <t>dedcodaapp02.emea.corplan.net</t>
  </si>
  <si>
    <t>codauk</t>
  </si>
  <si>
    <t>codaeu</t>
  </si>
  <si>
    <t>codaun</t>
  </si>
  <si>
    <t>codaus</t>
  </si>
  <si>
    <t>ukappcoda01.uk.corplan.net</t>
  </si>
  <si>
    <t>codaprod</t>
  </si>
  <si>
    <t>ukappcoda02.uk.corplan.net</t>
  </si>
  <si>
    <t>codaprod_eu</t>
  </si>
  <si>
    <t>ukwebcoda05.uk.corplan.net</t>
  </si>
  <si>
    <t>codaprod_unicode</t>
  </si>
  <si>
    <t>us-codaapp.na.corplan.net</t>
  </si>
  <si>
    <t>Use CodaXL?</t>
  </si>
  <si>
    <t>Environment</t>
  </si>
  <si>
    <t>User</t>
  </si>
  <si>
    <t>codaqa_uk</t>
  </si>
  <si>
    <t>dedcodaapp03.emea.corplan.net</t>
  </si>
  <si>
    <t>Yes</t>
  </si>
  <si>
    <t>codaboca</t>
  </si>
  <si>
    <t>ussar-coda-boca.na.corplan.net</t>
  </si>
  <si>
    <t>Doc Date</t>
  </si>
  <si>
    <t>Year</t>
  </si>
  <si>
    <t>Destination</t>
  </si>
  <si>
    <t>Template</t>
  </si>
  <si>
    <t>Doc Cur</t>
  </si>
  <si>
    <t>Check Balance?</t>
  </si>
  <si>
    <t>Balance</t>
  </si>
  <si>
    <t>Element 1</t>
  </si>
  <si>
    <t>Element 2</t>
  </si>
  <si>
    <t>Doc Value</t>
  </si>
  <si>
    <t>Description</t>
  </si>
  <si>
    <t>Ext ref1</t>
  </si>
  <si>
    <t>XML Document created succesfully</t>
  </si>
  <si>
    <t>No</t>
  </si>
  <si>
    <t>Books</t>
  </si>
  <si>
    <t>Doc Description</t>
  </si>
  <si>
    <t>v2.0</t>
  </si>
  <si>
    <t>Check Post?</t>
  </si>
  <si>
    <t>Line Type</t>
  </si>
  <si>
    <t>Tax Code</t>
  </si>
  <si>
    <t>S</t>
  </si>
  <si>
    <t>EUR</t>
  </si>
  <si>
    <t xml:space="preserve">             Informa Group</t>
  </si>
  <si>
    <t>Total due :</t>
  </si>
  <si>
    <t>Currency :</t>
  </si>
  <si>
    <t>Account</t>
  </si>
  <si>
    <t>P0</t>
  </si>
  <si>
    <t>BROADCAST PRESS HILVERSUM BV</t>
  </si>
  <si>
    <t>NL007</t>
  </si>
  <si>
    <t>EUROFORUM BV</t>
  </si>
  <si>
    <t>NL009</t>
  </si>
  <si>
    <t>EUROFORUM UITGEVERIJ BV</t>
  </si>
  <si>
    <t>NL010</t>
  </si>
  <si>
    <t>FISCAAL UP TO DATE BV</t>
  </si>
  <si>
    <t>NL013</t>
  </si>
  <si>
    <t>NL001</t>
  </si>
  <si>
    <t>INFORMA EUROPE BV</t>
  </si>
  <si>
    <t>NL016</t>
  </si>
  <si>
    <t>accode</t>
  </si>
  <si>
    <t>315000  Travel</t>
  </si>
  <si>
    <t>315100  Accommodation</t>
  </si>
  <si>
    <t>315200  Subsistence (incl. meals)</t>
  </si>
  <si>
    <t>315300  Travel &amp; subsistence (non tax deduct</t>
  </si>
  <si>
    <t>315500  Motor expenses</t>
  </si>
  <si>
    <t>316000  Staff entertainment</t>
  </si>
  <si>
    <t>316001  Staff entertainment not deductable</t>
  </si>
  <si>
    <t>316500  Training</t>
  </si>
  <si>
    <t>316501  Training - Staff  expense accounts</t>
  </si>
  <si>
    <t>317000  Temporary staff</t>
  </si>
  <si>
    <t>319000  Salary / payroll processing costs</t>
  </si>
  <si>
    <t>319500  Staff related allocations - directs</t>
  </si>
  <si>
    <t>319501  Salary / Payroll Processing Costs</t>
  </si>
  <si>
    <t>319502  Salary / Payroll Processing Costs</t>
  </si>
  <si>
    <t>319600  Staff related allocations - division</t>
  </si>
  <si>
    <t>319900  Other staff costs</t>
  </si>
  <si>
    <t>320000  Rent</t>
  </si>
  <si>
    <t>320500  Rates / local property taxes</t>
  </si>
  <si>
    <t>321000  Service charge / facilities mgmt</t>
  </si>
  <si>
    <t>321500  Security / cleaning</t>
  </si>
  <si>
    <t>322000  Repairs &amp; maintenance</t>
  </si>
  <si>
    <t>322001  Repairs &amp; maintenance contractual</t>
  </si>
  <si>
    <t>322002  Repairs &amp; maintenance occasional</t>
  </si>
  <si>
    <t>322500  Oil / gas / electricity / water</t>
  </si>
  <si>
    <t>323000  Office consumables</t>
  </si>
  <si>
    <t>323500  Office furn / equipment rent/lease</t>
  </si>
  <si>
    <t>323501  Office Furn/Equip Rent/Lse - Occ</t>
  </si>
  <si>
    <t>323502  Office Furn/Equip Rent/Lse - Copier</t>
  </si>
  <si>
    <t>324000  Office furniture / equipment purchas</t>
  </si>
  <si>
    <t>324500  Office relocation costs</t>
  </si>
  <si>
    <t>325000  Insurance - premises (buildings)</t>
  </si>
  <si>
    <t>325500  Postage handling cooperation</t>
  </si>
  <si>
    <t>325501  Postage</t>
  </si>
  <si>
    <t>325502  Courier/Freight/Shipping - Transport</t>
  </si>
  <si>
    <t>326000  Books, papers &amp; magazines</t>
  </si>
  <si>
    <t>326500  Printing</t>
  </si>
  <si>
    <t>326501  Stationery</t>
  </si>
  <si>
    <t>327000  Room rental meetings</t>
  </si>
  <si>
    <t>327500  Storage</t>
  </si>
  <si>
    <t>329500  Office / facilities alloc - directs</t>
  </si>
  <si>
    <t>329600  Office / facilities alloc - division</t>
  </si>
  <si>
    <t>329900  Other office / facilities costs</t>
  </si>
  <si>
    <t>330000  It / comm hardware - purchases</t>
  </si>
  <si>
    <t>331000  It / comm hardware - lease, maint</t>
  </si>
  <si>
    <t>331001  IT / Comm Hware - Lease, Maint  Sup</t>
  </si>
  <si>
    <t>332000  It / comm software - purchases / lic</t>
  </si>
  <si>
    <t>332500  It / comm software - dev, maint</t>
  </si>
  <si>
    <t>334000  It / comm ntwrk (voice/data) - purch</t>
  </si>
  <si>
    <t>335500  It/com ntwrk (voice/data) - lse/main</t>
  </si>
  <si>
    <t>336500  Datacentre / hosting - maintenance,</t>
  </si>
  <si>
    <t>339000  It/comms consumables</t>
  </si>
  <si>
    <t>339500  It/comms allocations - directs</t>
  </si>
  <si>
    <t>339600  It/comms allocations - divisional</t>
  </si>
  <si>
    <t>339900  It/comms costs - other</t>
  </si>
  <si>
    <t>346000  Stock exchange listing / dealings /o</t>
  </si>
  <si>
    <t>346500  Warehouse / distribution costs</t>
  </si>
  <si>
    <t>350500  Bank charges</t>
  </si>
  <si>
    <t>352000  Credit card charges</t>
  </si>
  <si>
    <t>352500  Insurance - general</t>
  </si>
  <si>
    <t>353000  Profit/loss on sales of assets</t>
  </si>
  <si>
    <t>353500  Exchange losses/gains - operational</t>
  </si>
  <si>
    <t>354000  Entertainment clients</t>
  </si>
  <si>
    <t>354001  Entertainment Clients - VAT non ded</t>
  </si>
  <si>
    <t>354500  Professional / trade subscriptions</t>
  </si>
  <si>
    <t>355500  Indirect marketing - corporate</t>
  </si>
  <si>
    <t>355598  Indirect marketing - corporate Deduct</t>
  </si>
  <si>
    <t>355599  Indirect marketing - corporate not deduct</t>
  </si>
  <si>
    <t>355800  Indirect marketing - other</t>
  </si>
  <si>
    <t>359900  Miscellaneous</t>
  </si>
  <si>
    <t>717500   Rewards and give aways</t>
  </si>
  <si>
    <t>717501   Rewards  Giveaways - non-ded</t>
  </si>
  <si>
    <t>720000   Venue hire</t>
  </si>
  <si>
    <t>720010   Venue Hire - Dinner Party</t>
  </si>
  <si>
    <t>720500   Venue dressing / rigging</t>
  </si>
  <si>
    <t>721000   Venue Beverage/Meal Costs</t>
  </si>
  <si>
    <t>721010   Venue Beverage/Meal Costs-Dinner P</t>
  </si>
  <si>
    <t>721041   Venue Beverage/Meal Costs-Lunch/Di</t>
  </si>
  <si>
    <t>721500   Venue consumables</t>
  </si>
  <si>
    <t>722000   Venue services</t>
  </si>
  <si>
    <t>725000   Equipment - purchased</t>
  </si>
  <si>
    <t>725500   Equipment - hired</t>
  </si>
  <si>
    <t>725501   Equip - Hired - Tech Supt Other</t>
  </si>
  <si>
    <t>725510   Equip - Hired - Dinner Party</t>
  </si>
  <si>
    <t>726000   Equipment transport and storage</t>
  </si>
  <si>
    <t>728000   Event staff costs</t>
  </si>
  <si>
    <t>728001   Event Staff costs - Hostess</t>
  </si>
  <si>
    <t>728009   Event Staff costs - Tips</t>
  </si>
  <si>
    <t>729900   Other Venue / Equipment costs</t>
  </si>
  <si>
    <t>730000   Speaker fees</t>
  </si>
  <si>
    <t>730002   Speaker Fees - Variable</t>
  </si>
  <si>
    <t>730003   Speakers Witholding Tax</t>
  </si>
  <si>
    <t>730004   Speaker Fees VAT</t>
  </si>
  <si>
    <t>730005   Speaker Fees - Charity</t>
  </si>
  <si>
    <t>735500   Gifts</t>
  </si>
  <si>
    <t>735501   Gifts - non ded</t>
  </si>
  <si>
    <t>735600   Entertainment</t>
  </si>
  <si>
    <t>736000   Travel Expenses Speakers</t>
  </si>
  <si>
    <t>736200   Accommodation - Overnight stay Speakers</t>
  </si>
  <si>
    <t>736300   Subsistence (incl. meals) SME</t>
  </si>
  <si>
    <t>736400   Travel &amp; subsistence (non tax deduct</t>
  </si>
  <si>
    <t>739900   Other sme costs</t>
  </si>
  <si>
    <t>740000   Artwork</t>
  </si>
  <si>
    <t>740300   Typesetting</t>
  </si>
  <si>
    <t>740400   Production - internal staff</t>
  </si>
  <si>
    <t>740500   Printing Documentation</t>
  </si>
  <si>
    <t>741000   Re-printing</t>
  </si>
  <si>
    <t>741500   Paper</t>
  </si>
  <si>
    <t>742000   Letters / envelopes / inserts</t>
  </si>
  <si>
    <t>742500   Prod costs-wkbks / mat / docs / prod</t>
  </si>
  <si>
    <t>742600   Prod costs - supplements/bulletins</t>
  </si>
  <si>
    <t>743000   Offprint costs</t>
  </si>
  <si>
    <t>743300   Production staff - internal staff</t>
  </si>
  <si>
    <t>743500   Outsourced production costs - 3rd pt</t>
  </si>
  <si>
    <t>744000   Outsourced prod costs - intercompany</t>
  </si>
  <si>
    <t>749900   Other production costs</t>
  </si>
  <si>
    <t>750000   Data licensing</t>
  </si>
  <si>
    <t>750500   Informatn service / market data fees</t>
  </si>
  <si>
    <t>751000   Data processing / repackaging</t>
  </si>
  <si>
    <t>751500   Website costs</t>
  </si>
  <si>
    <t>752000   On-line article charges</t>
  </si>
  <si>
    <t>752500   Retro digitisation</t>
  </si>
  <si>
    <t>770000   Despatch</t>
  </si>
  <si>
    <t>771500   Postage / courier / freight / shippi</t>
  </si>
  <si>
    <t>779900   Other distribution / delivery costs</t>
  </si>
  <si>
    <t>795300   Client entertainment</t>
  </si>
  <si>
    <t>795500   Travel</t>
  </si>
  <si>
    <t>795700   Accommodation</t>
  </si>
  <si>
    <t>795800   Subsistence (incl. meals)</t>
  </si>
  <si>
    <t>795900   Travel &amp; subsistence (non tax deduct</t>
  </si>
  <si>
    <t>799900   Other miscellaneous direct costs</t>
  </si>
  <si>
    <t>code</t>
  </si>
  <si>
    <t>Vat 0% NL</t>
  </si>
  <si>
    <t>P06</t>
  </si>
  <si>
    <t>Vat 6% NL</t>
  </si>
  <si>
    <t>P06N</t>
  </si>
  <si>
    <t>Vat 6% NL non deductible</t>
  </si>
  <si>
    <t>Vat 6% NL non deduct</t>
  </si>
  <si>
    <t>P19</t>
  </si>
  <si>
    <t>Vat 19% NL</t>
  </si>
  <si>
    <t>P19N</t>
  </si>
  <si>
    <t>Vat 19% NL non deductible</t>
  </si>
  <si>
    <t>Vat 19% NL non deduc</t>
  </si>
  <si>
    <t>EL3 code</t>
  </si>
  <si>
    <t>name</t>
  </si>
  <si>
    <t>BEEX</t>
  </si>
  <si>
    <t>BESP</t>
  </si>
  <si>
    <t>BEVE</t>
  </si>
  <si>
    <t>Datum (DD/MM/YY) :</t>
  </si>
  <si>
    <t>IIR NEDERLAND</t>
  </si>
  <si>
    <t>Bedrag</t>
  </si>
  <si>
    <t>Bon Nr</t>
  </si>
  <si>
    <t>Omschrijving (tekst)</t>
  </si>
  <si>
    <t>P of D code</t>
  </si>
  <si>
    <t>Produkt-type</t>
  </si>
  <si>
    <t>Taxcode SSC only</t>
  </si>
  <si>
    <t>Nederlandse tekst</t>
  </si>
  <si>
    <t>AFD   Reiskosten (taxi, trein,...)</t>
  </si>
  <si>
    <t>AFD   Overnachting</t>
  </si>
  <si>
    <t>AFD   Niet aftrekbare reiskosten</t>
  </si>
  <si>
    <t>AFD   Kosten Automoibiel</t>
  </si>
  <si>
    <t>AFD   Scholingskosten</t>
  </si>
  <si>
    <t>AFD   Scholing reiskosten</t>
  </si>
  <si>
    <t>AFD   Algemene pers. Kosten</t>
  </si>
  <si>
    <t>AFD   Reparatuur en Onderhoud gebouw</t>
  </si>
  <si>
    <t>AFD   Postzegels</t>
  </si>
  <si>
    <t>AFD   Verzenden</t>
  </si>
  <si>
    <t>AFD   Tijdschriften, Kranten</t>
  </si>
  <si>
    <t>AFD   Drukkosten</t>
  </si>
  <si>
    <t>AFD   Bureau materiaal</t>
  </si>
  <si>
    <t>PROJ Tip</t>
  </si>
  <si>
    <t>PROJ Reiskosten sprekers</t>
  </si>
  <si>
    <t>PROJ Reiskosten</t>
  </si>
  <si>
    <t>PROJ Overnachtingskosten</t>
  </si>
  <si>
    <t>PROJ Sprekerskosten</t>
  </si>
  <si>
    <t>AFD   Algemene bureaukosten</t>
  </si>
  <si>
    <t>PROJ Give away</t>
  </si>
  <si>
    <t>PROJ Give away niet aftrekbaar</t>
  </si>
  <si>
    <t>PROJ Algemene kosten</t>
  </si>
  <si>
    <t>PROJ Eten drinken medewerkers</t>
  </si>
  <si>
    <t>PROJ Reiskosten niet aftrekbaar</t>
  </si>
  <si>
    <t>PROJ Eten en drinken (sprekers)</t>
  </si>
  <si>
    <t>PROJ Eten en drinken (voorbereiding)</t>
  </si>
  <si>
    <t>el1</t>
  </si>
  <si>
    <t>315000</t>
  </si>
  <si>
    <t>315100</t>
  </si>
  <si>
    <t>315200</t>
  </si>
  <si>
    <t>315300</t>
  </si>
  <si>
    <t>315500</t>
  </si>
  <si>
    <t>316000</t>
  </si>
  <si>
    <t>316001</t>
  </si>
  <si>
    <t>316500</t>
  </si>
  <si>
    <t>316501</t>
  </si>
  <si>
    <t/>
  </si>
  <si>
    <t>319900</t>
  </si>
  <si>
    <t>322000</t>
  </si>
  <si>
    <t>325501</t>
  </si>
  <si>
    <t>325502</t>
  </si>
  <si>
    <t>326000</t>
  </si>
  <si>
    <t>326500</t>
  </si>
  <si>
    <t>326501</t>
  </si>
  <si>
    <t>329900</t>
  </si>
  <si>
    <t>354000</t>
  </si>
  <si>
    <t>354001</t>
  </si>
  <si>
    <t>717500</t>
  </si>
  <si>
    <t>717501</t>
  </si>
  <si>
    <t>721000</t>
  </si>
  <si>
    <t>721010</t>
  </si>
  <si>
    <t>728009</t>
  </si>
  <si>
    <t>730000</t>
  </si>
  <si>
    <t>735600</t>
  </si>
  <si>
    <t>736000</t>
  </si>
  <si>
    <t>795300</t>
  </si>
  <si>
    <t>795500</t>
  </si>
  <si>
    <t>795700</t>
  </si>
  <si>
    <t>795800</t>
  </si>
  <si>
    <t>795900</t>
  </si>
  <si>
    <t>799900</t>
  </si>
  <si>
    <t>niet gebruikt</t>
  </si>
  <si>
    <t>PROJ Porto en Transportkosten</t>
  </si>
  <si>
    <t>BS Voorschot</t>
  </si>
  <si>
    <t>Projekt of Afdeling</t>
  </si>
  <si>
    <t>Produkttype</t>
  </si>
  <si>
    <t>Element 3</t>
  </si>
  <si>
    <t>company</t>
  </si>
  <si>
    <t>AFD   E &amp; D medewerkers niet aftrekbaar</t>
  </si>
  <si>
    <t>AFD   E &amp; D met klanten</t>
  </si>
  <si>
    <t>AFD   E &amp; D Medewerkers op reis</t>
  </si>
  <si>
    <t>AFD   E &amp; D medewerkers op kantoor</t>
  </si>
  <si>
    <t>PROJ Eten en drinken Deelnemers</t>
  </si>
  <si>
    <t>PROJ Eten en drinken Dinner party</t>
  </si>
  <si>
    <t>help</t>
  </si>
  <si>
    <t>AFD   E &amp; D met klanten niet aftrekbaar</t>
  </si>
  <si>
    <t>PINV-EXP-TAX</t>
  </si>
  <si>
    <t>ITM-PINV-EXP</t>
  </si>
  <si>
    <t>Expenses</t>
  </si>
  <si>
    <t>Begin v.d. Reis</t>
  </si>
  <si>
    <t>Einde v.d. Reis</t>
  </si>
  <si>
    <t>CONTROLS</t>
  </si>
  <si>
    <t>Bedrijf                                    :</t>
  </si>
  <si>
    <t>Naam                                     :</t>
  </si>
  <si>
    <t>Datum (DD/MM/YY)                 :</t>
  </si>
  <si>
    <t>Bankgegevens</t>
  </si>
  <si>
    <t>Factuurnr :</t>
  </si>
  <si>
    <t>Akkoord  :</t>
  </si>
  <si>
    <t xml:space="preserve">Handtekening declarant       </t>
  </si>
  <si>
    <t>Handtekening authoriseerder :</t>
  </si>
  <si>
    <t>Zet deze informatie mee in het subject veldje van je email</t>
  </si>
  <si>
    <t>Tax Inclusive</t>
  </si>
  <si>
    <t>BEVE (delegates)</t>
  </si>
  <si>
    <t>BESP (sponsoring)</t>
  </si>
  <si>
    <t>BEEX (exhibition)</t>
  </si>
  <si>
    <t>INFORMA FINANCE BV</t>
  </si>
  <si>
    <t>NL027</t>
  </si>
  <si>
    <t>BPHRD</t>
  </si>
  <si>
    <t>BPHRD(Hardcopy)</t>
  </si>
  <si>
    <t>PROJ Auteuren</t>
  </si>
  <si>
    <t>Element 4</t>
  </si>
  <si>
    <t>Coda Area</t>
  </si>
  <si>
    <t>Input</t>
  </si>
  <si>
    <t>TAPPESERO</t>
  </si>
  <si>
    <t>731000  Auteuren</t>
  </si>
  <si>
    <t>HIER</t>
  </si>
  <si>
    <t>Heb je nieuwe bankgegevens dan hier drukken</t>
  </si>
  <si>
    <t>NIEUWE BANKGEGEVENS</t>
  </si>
  <si>
    <t>339900  IT Cost</t>
  </si>
  <si>
    <t>AFD   IT Kosten</t>
  </si>
  <si>
    <t>T99</t>
  </si>
  <si>
    <t>T63</t>
  </si>
  <si>
    <t>T69</t>
  </si>
  <si>
    <r>
      <t xml:space="preserve">na het invullen graag opslaan op jouw computer, met de vermelding van het declaratienummer . Vervolgens op </t>
    </r>
    <r>
      <rPr>
        <u/>
        <sz val="10"/>
        <color indexed="62"/>
        <rFont val="Arial"/>
        <family val="2"/>
      </rPr>
      <t>HIER</t>
    </r>
    <r>
      <rPr>
        <sz val="10"/>
        <color indexed="62"/>
        <rFont val="Arial"/>
        <family val="2"/>
      </rPr>
      <t xml:space="preserve"> drukken.</t>
    </r>
  </si>
  <si>
    <t>element4
 (NL016 only)</t>
  </si>
  <si>
    <t>Element5 
(NL016 only)</t>
  </si>
  <si>
    <t>Element 5</t>
  </si>
  <si>
    <t>Salaries</t>
  </si>
  <si>
    <t>C310000</t>
  </si>
  <si>
    <t>Travel</t>
  </si>
  <si>
    <t>C315000</t>
  </si>
  <si>
    <t>Accommodation</t>
  </si>
  <si>
    <t>C315100</t>
  </si>
  <si>
    <t>Subsistence (incl. meals)</t>
  </si>
  <si>
    <t>C315200</t>
  </si>
  <si>
    <t>Sware - maint&amp;supp</t>
  </si>
  <si>
    <t>C333000</t>
  </si>
  <si>
    <t>Freelance contractors</t>
  </si>
  <si>
    <t>C348500</t>
  </si>
  <si>
    <t>Costs recharged</t>
  </si>
  <si>
    <t>C599999</t>
  </si>
  <si>
    <t>F00</t>
  </si>
  <si>
    <t>F20</t>
  </si>
  <si>
    <t>F30</t>
  </si>
  <si>
    <t>F50</t>
  </si>
  <si>
    <t>F51</t>
  </si>
  <si>
    <t>NL016 Software Project Purchase</t>
  </si>
  <si>
    <t>NL016 Software Project Int Gen</t>
  </si>
  <si>
    <t>V1.6</t>
  </si>
  <si>
    <t>INTERCOMPANY</t>
  </si>
  <si>
    <t>P21</t>
  </si>
  <si>
    <t>P21N</t>
  </si>
  <si>
    <t>Vat 21% NL</t>
  </si>
  <si>
    <t>Vat 21% NL non deductible</t>
  </si>
  <si>
    <t>Vat 21% NL non deduc</t>
  </si>
  <si>
    <t>HIER voor IIR NL</t>
  </si>
  <si>
    <t>Ruud Heijnen</t>
  </si>
  <si>
    <t>Marielle van de Broek</t>
  </si>
  <si>
    <t>Treinkaartje Utrecht</t>
  </si>
  <si>
    <t>D02000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</si>
</sst>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#,##0.00\ ;[Red]#,##0.00\-"/>
    <numFmt numFmtId="166" formatCode="dd\/mm\/yyyy"/>
    <numFmt numFmtId="167" formatCode="d/m/yy\ h:mm;@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  <font>
      <b/>
      <sz val="10"/>
      <color indexed="62"/>
      <name val="Arial"/>
      <family val="2"/>
    </font>
    <font>
      <sz val="12"/>
      <name val="Arial"/>
      <family val="2"/>
    </font>
    <font>
      <sz val="12"/>
      <color indexed="18"/>
      <name val="Arial"/>
      <family val="2"/>
    </font>
    <font>
      <sz val="10"/>
      <color indexed="62"/>
      <name val="Arial"/>
      <family val="2"/>
    </font>
    <font>
      <sz val="10"/>
      <name val="Tahoma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10"/>
      <name val="Arial"/>
      <family val="2"/>
    </font>
    <font>
      <b/>
      <sz val="8"/>
      <color indexed="81"/>
      <name val="Tahoma"/>
      <family val="2"/>
    </font>
    <font>
      <sz val="10"/>
      <color indexed="48"/>
      <name val="Arial"/>
      <family val="2"/>
    </font>
    <font>
      <b/>
      <i/>
      <sz val="10"/>
      <color indexed="62"/>
      <name val="Arial"/>
      <family val="2"/>
    </font>
    <font>
      <sz val="10"/>
      <name val="Arial"/>
      <family val="2"/>
    </font>
    <font>
      <sz val="10"/>
      <color rgb="FF000080"/>
      <name val="Arial"/>
      <family val="2"/>
    </font>
    <font>
      <u/>
      <sz val="10"/>
      <color indexed="62"/>
      <name val="Arial"/>
      <family val="2"/>
    </font>
    <font>
      <sz val="10"/>
      <color indexed="8"/>
      <name val="Arial"/>
    </font>
    <font>
      <sz val="10"/>
      <color indexed="8"/>
      <name val="MS Sans Serif"/>
    </font>
    <font>
      <b/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48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40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indexed="51"/>
        <bgColor indexed="48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" fillId="0" borderId="0"/>
    <xf numFmtId="0" fontId="29" fillId="0" borderId="0"/>
    <xf numFmtId="0" fontId="29" fillId="0" borderId="0"/>
  </cellStyleXfs>
  <cellXfs count="112">
    <xf numFmtId="0" fontId="0" fillId="0" borderId="0" xfId="0"/>
    <xf numFmtId="0" fontId="7" fillId="0" borderId="0" xfId="0" applyNumberFormat="1" applyFont="1" applyAlignment="1">
      <alignment horizontal="left"/>
    </xf>
    <xf numFmtId="0" fontId="7" fillId="0" borderId="0" xfId="0" applyFont="1"/>
    <xf numFmtId="0" fontId="6" fillId="2" borderId="2" xfId="0" applyNumberFormat="1" applyFont="1" applyFill="1" applyBorder="1" applyAlignment="1">
      <alignment horizontal="left"/>
    </xf>
    <xf numFmtId="0" fontId="5" fillId="2" borderId="2" xfId="0" applyNumberFormat="1" applyFont="1" applyFill="1" applyBorder="1" applyAlignment="1">
      <alignment horizontal="left"/>
    </xf>
    <xf numFmtId="0" fontId="7" fillId="3" borderId="2" xfId="0" applyNumberFormat="1" applyFont="1" applyFill="1" applyBorder="1" applyAlignment="1">
      <alignment horizontal="left" wrapText="1"/>
    </xf>
    <xf numFmtId="0" fontId="7" fillId="3" borderId="2" xfId="0" applyNumberFormat="1" applyFont="1" applyFill="1" applyBorder="1" applyAlignment="1">
      <alignment horizontal="left"/>
    </xf>
    <xf numFmtId="0" fontId="7" fillId="4" borderId="0" xfId="0" applyNumberFormat="1" applyFont="1" applyFill="1" applyAlignment="1">
      <alignment horizontal="left"/>
    </xf>
    <xf numFmtId="0" fontId="7" fillId="4" borderId="0" xfId="0" applyFont="1" applyFill="1"/>
    <xf numFmtId="0" fontId="7" fillId="0" borderId="3" xfId="0" applyFont="1" applyBorder="1"/>
    <xf numFmtId="0" fontId="7" fillId="0" borderId="2" xfId="0" applyNumberFormat="1" applyFont="1" applyBorder="1" applyAlignment="1">
      <alignment horizontal="left"/>
    </xf>
    <xf numFmtId="165" fontId="5" fillId="2" borderId="2" xfId="0" applyNumberFormat="1" applyFont="1" applyFill="1" applyBorder="1" applyAlignment="1">
      <alignment horizontal="right"/>
    </xf>
    <xf numFmtId="0" fontId="9" fillId="0" borderId="0" xfId="0" applyFont="1"/>
    <xf numFmtId="0" fontId="7" fillId="5" borderId="2" xfId="0" applyNumberFormat="1" applyFont="1" applyFill="1" applyBorder="1" applyAlignment="1">
      <alignment horizontal="left"/>
    </xf>
    <xf numFmtId="0" fontId="7" fillId="0" borderId="3" xfId="0" applyNumberFormat="1" applyFont="1" applyBorder="1" applyAlignment="1">
      <alignment horizontal="left"/>
    </xf>
    <xf numFmtId="4" fontId="7" fillId="0" borderId="2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/>
    <xf numFmtId="0" fontId="0" fillId="6" borderId="0" xfId="0" applyFill="1"/>
    <xf numFmtId="0" fontId="2" fillId="6" borderId="0" xfId="0" applyFont="1" applyFill="1"/>
    <xf numFmtId="0" fontId="12" fillId="6" borderId="0" xfId="0" applyFont="1" applyFill="1"/>
    <xf numFmtId="0" fontId="14" fillId="6" borderId="0" xfId="0" applyFont="1" applyFill="1"/>
    <xf numFmtId="0" fontId="15" fillId="6" borderId="0" xfId="0" applyFont="1" applyFill="1"/>
    <xf numFmtId="166" fontId="13" fillId="0" borderId="0" xfId="0" applyNumberFormat="1" applyFont="1" applyFill="1" applyAlignment="1" applyProtection="1">
      <alignment horizontal="right"/>
      <protection locked="0"/>
    </xf>
    <xf numFmtId="0" fontId="12" fillId="6" borderId="0" xfId="0" applyFont="1" applyFill="1" applyAlignment="1">
      <alignment horizontal="right"/>
    </xf>
    <xf numFmtId="0" fontId="0" fillId="0" borderId="2" xfId="0" applyBorder="1" applyProtection="1">
      <protection locked="0"/>
    </xf>
    <xf numFmtId="4" fontId="0" fillId="7" borderId="2" xfId="0" applyNumberFormat="1" applyFill="1" applyBorder="1" applyProtection="1">
      <protection locked="0"/>
    </xf>
    <xf numFmtId="0" fontId="0" fillId="7" borderId="2" xfId="0" applyFill="1" applyBorder="1" applyProtection="1">
      <protection locked="0"/>
    </xf>
    <xf numFmtId="0" fontId="0" fillId="7" borderId="2" xfId="0" applyNumberFormat="1" applyFill="1" applyBorder="1" applyProtection="1">
      <protection locked="0"/>
    </xf>
    <xf numFmtId="0" fontId="0" fillId="0" borderId="0" xfId="0" applyNumberFormat="1" applyAlignment="1"/>
    <xf numFmtId="0" fontId="19" fillId="2" borderId="4" xfId="3" applyFont="1" applyFill="1" applyBorder="1" applyAlignment="1">
      <alignment horizontal="center"/>
    </xf>
    <xf numFmtId="0" fontId="19" fillId="2" borderId="0" xfId="3" applyFont="1" applyFill="1" applyBorder="1" applyAlignment="1">
      <alignment horizontal="center"/>
    </xf>
    <xf numFmtId="0" fontId="19" fillId="0" borderId="1" xfId="4" applyFont="1" applyFill="1" applyBorder="1" applyAlignment="1">
      <alignment horizontal="left"/>
    </xf>
    <xf numFmtId="0" fontId="19" fillId="0" borderId="1" xfId="3" applyFont="1" applyFill="1" applyBorder="1" applyAlignment="1">
      <alignment horizontal="left" wrapText="1"/>
    </xf>
    <xf numFmtId="0" fontId="19" fillId="0" borderId="1" xfId="3" applyFont="1" applyFill="1" applyBorder="1" applyAlignment="1">
      <alignment horizontal="left"/>
    </xf>
    <xf numFmtId="4" fontId="0" fillId="8" borderId="2" xfId="0" applyNumberFormat="1" applyFill="1" applyBorder="1" applyProtection="1">
      <protection locked="0"/>
    </xf>
    <xf numFmtId="49" fontId="0" fillId="7" borderId="2" xfId="0" applyNumberFormat="1" applyFill="1" applyBorder="1" applyProtection="1">
      <protection locked="0"/>
    </xf>
    <xf numFmtId="0" fontId="21" fillId="8" borderId="2" xfId="0" applyFont="1" applyFill="1" applyBorder="1" applyAlignment="1" applyProtection="1">
      <alignment horizontal="right"/>
      <protection hidden="1"/>
    </xf>
    <xf numFmtId="0" fontId="0" fillId="9" borderId="2" xfId="0" applyFill="1" applyBorder="1" applyAlignment="1" applyProtection="1">
      <alignment wrapText="1"/>
      <protection hidden="1"/>
    </xf>
    <xf numFmtId="0" fontId="0" fillId="9" borderId="2" xfId="0" applyFill="1" applyBorder="1" applyAlignment="1" applyProtection="1">
      <alignment horizontal="right" wrapText="1"/>
      <protection hidden="1"/>
    </xf>
    <xf numFmtId="0" fontId="0" fillId="9" borderId="2" xfId="0" applyFill="1" applyBorder="1" applyAlignment="1" applyProtection="1">
      <alignment horizontal="center" wrapText="1"/>
      <protection hidden="1"/>
    </xf>
    <xf numFmtId="0" fontId="0" fillId="6" borderId="0" xfId="0" applyFill="1" applyProtection="1">
      <protection hidden="1"/>
    </xf>
    <xf numFmtId="0" fontId="12" fillId="6" borderId="0" xfId="0" applyFont="1" applyFill="1" applyProtection="1">
      <protection hidden="1"/>
    </xf>
    <xf numFmtId="49" fontId="18" fillId="0" borderId="2" xfId="0" applyNumberFormat="1" applyFont="1" applyFill="1" applyBorder="1" applyProtection="1">
      <protection locked="0" hidden="1"/>
    </xf>
    <xf numFmtId="0" fontId="17" fillId="6" borderId="0" xfId="0" applyFont="1" applyFill="1" applyProtection="1">
      <protection hidden="1"/>
    </xf>
    <xf numFmtId="0" fontId="12" fillId="6" borderId="0" xfId="0" applyFont="1" applyFill="1" applyAlignment="1" applyProtection="1">
      <alignment horizontal="right"/>
      <protection hidden="1"/>
    </xf>
    <xf numFmtId="0" fontId="2" fillId="6" borderId="0" xfId="0" applyFont="1" applyFill="1" applyAlignment="1" applyProtection="1">
      <alignment horizontal="right"/>
      <protection hidden="1"/>
    </xf>
    <xf numFmtId="0" fontId="15" fillId="6" borderId="0" xfId="0" applyFont="1" applyFill="1" applyAlignment="1" applyProtection="1">
      <alignment horizontal="right"/>
      <protection hidden="1"/>
    </xf>
    <xf numFmtId="2" fontId="7" fillId="0" borderId="2" xfId="0" applyNumberFormat="1" applyFont="1" applyBorder="1" applyAlignment="1">
      <alignment horizontal="left"/>
    </xf>
    <xf numFmtId="0" fontId="0" fillId="3" borderId="5" xfId="0" applyFill="1" applyBorder="1"/>
    <xf numFmtId="0" fontId="0" fillId="3" borderId="6" xfId="0" applyNumberFormat="1" applyFill="1" applyBorder="1" applyAlignment="1"/>
    <xf numFmtId="0" fontId="0" fillId="3" borderId="7" xfId="0" applyFill="1" applyBorder="1"/>
    <xf numFmtId="0" fontId="0" fillId="3" borderId="8" xfId="0" applyNumberFormat="1" applyFill="1" applyBorder="1"/>
    <xf numFmtId="0" fontId="0" fillId="3" borderId="9" xfId="0" applyFill="1" applyBorder="1"/>
    <xf numFmtId="0" fontId="0" fillId="3" borderId="10" xfId="0" applyNumberFormat="1" applyFill="1" applyBorder="1"/>
    <xf numFmtId="0" fontId="19" fillId="3" borderId="11" xfId="3" applyFont="1" applyFill="1" applyBorder="1" applyAlignment="1">
      <alignment horizontal="center"/>
    </xf>
    <xf numFmtId="0" fontId="19" fillId="3" borderId="12" xfId="3" applyFont="1" applyFill="1" applyBorder="1" applyAlignment="1">
      <alignment horizontal="center"/>
    </xf>
    <xf numFmtId="0" fontId="19" fillId="10" borderId="13" xfId="3" applyFont="1" applyFill="1" applyBorder="1" applyAlignment="1">
      <alignment horizontal="left" wrapText="1"/>
    </xf>
    <xf numFmtId="0" fontId="19" fillId="10" borderId="14" xfId="3" applyFont="1" applyFill="1" applyBorder="1" applyAlignment="1">
      <alignment horizontal="left" wrapText="1"/>
    </xf>
    <xf numFmtId="0" fontId="0" fillId="3" borderId="0" xfId="0" applyFill="1"/>
    <xf numFmtId="0" fontId="0" fillId="6" borderId="0" xfId="0" applyFill="1" applyAlignment="1" applyProtection="1">
      <alignment horizontal="right"/>
    </xf>
    <xf numFmtId="0" fontId="2" fillId="6" borderId="0" xfId="0" applyFont="1" applyFill="1" applyProtection="1"/>
    <xf numFmtId="0" fontId="0" fillId="6" borderId="0" xfId="0" applyFill="1" applyProtection="1"/>
    <xf numFmtId="0" fontId="0" fillId="3" borderId="8" xfId="0" applyNumberFormat="1" applyFill="1" applyBorder="1" applyAlignment="1">
      <alignment horizontal="left"/>
    </xf>
    <xf numFmtId="49" fontId="7" fillId="0" borderId="2" xfId="0" applyNumberFormat="1" applyFont="1" applyBorder="1" applyAlignment="1">
      <alignment horizontal="left"/>
    </xf>
    <xf numFmtId="0" fontId="7" fillId="5" borderId="2" xfId="0" applyNumberFormat="1" applyFont="1" applyFill="1" applyBorder="1" applyAlignment="1" applyProtection="1">
      <alignment horizontal="left"/>
      <protection locked="0"/>
    </xf>
    <xf numFmtId="0" fontId="7" fillId="5" borderId="0" xfId="0" applyNumberFormat="1" applyFont="1" applyFill="1" applyAlignment="1" applyProtection="1">
      <alignment horizontal="left"/>
      <protection locked="0"/>
    </xf>
    <xf numFmtId="167" fontId="0" fillId="0" borderId="2" xfId="0" applyNumberFormat="1" applyBorder="1" applyProtection="1">
      <protection locked="0"/>
    </xf>
    <xf numFmtId="0" fontId="12" fillId="6" borderId="0" xfId="0" applyFont="1" applyFill="1" applyAlignment="1" applyProtection="1">
      <alignment horizontal="left"/>
      <protection hidden="1"/>
    </xf>
    <xf numFmtId="0" fontId="24" fillId="6" borderId="0" xfId="0" applyFont="1" applyFill="1" applyProtection="1">
      <protection hidden="1"/>
    </xf>
    <xf numFmtId="4" fontId="7" fillId="0" borderId="0" xfId="0" applyNumberFormat="1" applyFont="1"/>
    <xf numFmtId="2" fontId="7" fillId="0" borderId="0" xfId="0" applyNumberFormat="1" applyFont="1" applyAlignment="1">
      <alignment horizontal="left"/>
    </xf>
    <xf numFmtId="14" fontId="7" fillId="0" borderId="2" xfId="0" applyNumberFormat="1" applyFont="1" applyBorder="1" applyAlignment="1" applyProtection="1">
      <alignment horizontal="left"/>
      <protection locked="0"/>
    </xf>
    <xf numFmtId="0" fontId="7" fillId="0" borderId="2" xfId="0" applyNumberFormat="1" applyFont="1" applyBorder="1" applyAlignment="1" applyProtection="1">
      <alignment horizontal="left"/>
      <protection locked="0"/>
    </xf>
    <xf numFmtId="167" fontId="25" fillId="0" borderId="2" xfId="0" applyNumberFormat="1" applyFont="1" applyBorder="1" applyProtection="1">
      <protection locked="0"/>
    </xf>
    <xf numFmtId="0" fontId="26" fillId="0" borderId="0" xfId="0" applyFont="1"/>
    <xf numFmtId="0" fontId="25" fillId="3" borderId="0" xfId="0" applyFont="1" applyFill="1"/>
    <xf numFmtId="0" fontId="19" fillId="10" borderId="7" xfId="3" applyFont="1" applyFill="1" applyBorder="1" applyAlignment="1">
      <alignment horizontal="left" wrapText="1"/>
    </xf>
    <xf numFmtId="0" fontId="6" fillId="12" borderId="2" xfId="0" applyFont="1" applyFill="1" applyBorder="1"/>
    <xf numFmtId="0" fontId="11" fillId="7" borderId="2" xfId="0" applyFont="1" applyFill="1" applyBorder="1" applyProtection="1">
      <protection locked="0"/>
    </xf>
    <xf numFmtId="0" fontId="11" fillId="7" borderId="2" xfId="0" applyNumberFormat="1" applyFont="1" applyFill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2" fillId="0" borderId="0" xfId="0" applyFont="1" applyFill="1" applyAlignment="1" applyProtection="1">
      <alignment horizontal="right"/>
      <protection locked="0" hidden="1"/>
    </xf>
    <xf numFmtId="164" fontId="0" fillId="0" borderId="0" xfId="1" applyFont="1" applyFill="1" applyProtection="1">
      <protection locked="0" hidden="1"/>
    </xf>
    <xf numFmtId="0" fontId="4" fillId="6" borderId="0" xfId="2" applyFill="1" applyAlignment="1" applyProtection="1"/>
    <xf numFmtId="2" fontId="13" fillId="0" borderId="0" xfId="0" applyNumberFormat="1" applyFont="1" applyFill="1" applyAlignment="1" applyProtection="1">
      <alignment horizontal="right"/>
      <protection locked="0"/>
    </xf>
    <xf numFmtId="0" fontId="13" fillId="0" borderId="0" xfId="0" applyFont="1" applyFill="1" applyAlignment="1" applyProtection="1">
      <alignment horizontal="right"/>
      <protection locked="0"/>
    </xf>
    <xf numFmtId="166" fontId="13" fillId="0" borderId="0" xfId="0" applyNumberFormat="1" applyFont="1" applyFill="1" applyAlignment="1" applyProtection="1">
      <alignment horizontal="right"/>
      <protection locked="0"/>
    </xf>
    <xf numFmtId="0" fontId="6" fillId="6" borderId="0" xfId="0" applyFont="1" applyFill="1" applyAlignment="1" applyProtection="1">
      <alignment horizontal="right"/>
      <protection hidden="1"/>
    </xf>
    <xf numFmtId="0" fontId="28" fillId="2" borderId="4" xfId="7" applyFont="1" applyFill="1" applyBorder="1" applyAlignment="1">
      <alignment horizontal="center"/>
    </xf>
    <xf numFmtId="0" fontId="28" fillId="0" borderId="1" xfId="7" applyFont="1" applyFill="1" applyBorder="1" applyAlignment="1">
      <alignment horizontal="left"/>
    </xf>
    <xf numFmtId="0" fontId="28" fillId="2" borderId="4" xfId="6" applyFont="1" applyFill="1" applyBorder="1" applyAlignment="1">
      <alignment horizontal="center"/>
    </xf>
    <xf numFmtId="0" fontId="28" fillId="0" borderId="1" xfId="6" applyFont="1" applyFill="1" applyBorder="1" applyAlignment="1">
      <alignment horizontal="left"/>
    </xf>
    <xf numFmtId="0" fontId="30" fillId="0" borderId="1" xfId="7" applyFont="1" applyFill="1" applyBorder="1" applyAlignment="1">
      <alignment horizontal="left"/>
    </xf>
    <xf numFmtId="0" fontId="11" fillId="3" borderId="7" xfId="0" applyFont="1" applyFill="1" applyBorder="1"/>
    <xf numFmtId="0" fontId="0" fillId="7" borderId="2" xfId="0" applyNumberFormat="1" applyFill="1" applyBorder="1" applyProtection="1"/>
    <xf numFmtId="0" fontId="4" fillId="6" borderId="0" xfId="2" applyFill="1" applyAlignment="1" applyProtection="1">
      <alignment horizontal="center" vertical="center" wrapText="1"/>
      <protection hidden="1"/>
    </xf>
    <xf numFmtId="0" fontId="4" fillId="6" borderId="0" xfId="2" applyFill="1" applyAlignment="1" applyProtection="1">
      <alignment horizontal="center" vertical="center"/>
      <protection hidden="1"/>
    </xf>
    <xf numFmtId="0" fontId="12" fillId="6" borderId="0" xfId="0" applyFont="1" applyFill="1" applyAlignment="1" applyProtection="1">
      <alignment horizontal="center" wrapText="1"/>
      <protection hidden="1"/>
    </xf>
    <xf numFmtId="2" fontId="13" fillId="0" borderId="0" xfId="0" applyNumberFormat="1" applyFont="1" applyFill="1" applyAlignment="1" applyProtection="1">
      <alignment horizontal="right"/>
      <protection locked="0"/>
    </xf>
    <xf numFmtId="0" fontId="0" fillId="6" borderId="0" xfId="0" applyFill="1" applyAlignment="1" applyProtection="1">
      <alignment horizontal="center" vertical="top"/>
    </xf>
    <xf numFmtId="0" fontId="23" fillId="11" borderId="3" xfId="0" applyFont="1" applyFill="1" applyBorder="1" applyAlignment="1" applyProtection="1">
      <alignment horizontal="center"/>
    </xf>
    <xf numFmtId="0" fontId="23" fillId="11" borderId="16" xfId="0" applyFont="1" applyFill="1" applyBorder="1" applyAlignment="1" applyProtection="1">
      <alignment horizontal="center"/>
    </xf>
    <xf numFmtId="0" fontId="23" fillId="11" borderId="17" xfId="0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right"/>
      <protection locked="0"/>
    </xf>
    <xf numFmtId="166" fontId="13" fillId="0" borderId="0" xfId="0" applyNumberFormat="1" applyFont="1" applyFill="1" applyAlignment="1" applyProtection="1">
      <alignment horizontal="right"/>
      <protection locked="0"/>
    </xf>
    <xf numFmtId="0" fontId="6" fillId="6" borderId="0" xfId="0" applyFont="1" applyFill="1" applyAlignment="1" applyProtection="1">
      <alignment horizontal="right"/>
      <protection hidden="1"/>
    </xf>
    <xf numFmtId="0" fontId="15" fillId="6" borderId="0" xfId="0" applyFont="1" applyFill="1" applyAlignment="1" applyProtection="1">
      <alignment horizontal="center" wrapText="1"/>
      <protection hidden="1"/>
    </xf>
    <xf numFmtId="0" fontId="15" fillId="6" borderId="15" xfId="0" applyFont="1" applyFill="1" applyBorder="1" applyAlignment="1" applyProtection="1">
      <alignment horizontal="center" wrapText="1"/>
      <protection hidden="1"/>
    </xf>
  </cellXfs>
  <cellStyles count="8">
    <cellStyle name="Comma" xfId="1" builtinId="3"/>
    <cellStyle name="Hyperlink" xfId="2" builtinId="8"/>
    <cellStyle name="Normal" xfId="0" builtinId="0"/>
    <cellStyle name="Normal 2" xfId="5"/>
    <cellStyle name="Normal_Company code" xfId="3"/>
    <cellStyle name="Normal_Sheet1" xfId="4"/>
    <cellStyle name="Normal_Sheet1 2" xfId="6"/>
    <cellStyle name="Normal_Sheet2" xfId="7"/>
  </cellStyles>
  <dxfs count="1"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eptie@IIR.NL" TargetMode="External"/><Relationship Id="rId2" Type="http://schemas.openxmlformats.org/officeDocument/2006/relationships/hyperlink" Target="mailto:AP_Netherlands@informa.com?subject=NEW%20BANK%20DETAILS" TargetMode="External"/><Relationship Id="rId1" Type="http://schemas.openxmlformats.org/officeDocument/2006/relationships/hyperlink" Target="mailto:a.van.bijsterveld@euroforum.nl?subject=DECLARATIE%20NUMMER%20:%20%20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37"/>
  <sheetViews>
    <sheetView showGridLines="0" tabSelected="1" workbookViewId="0">
      <selection activeCell="H13" sqref="H13"/>
    </sheetView>
  </sheetViews>
  <sheetFormatPr defaultRowHeight="12.75"/>
  <cols>
    <col min="1" max="1" width="3.5703125" bestFit="1" customWidth="1"/>
    <col min="2" max="2" width="6.7109375" bestFit="1" customWidth="1"/>
    <col min="3" max="3" width="28.7109375" customWidth="1"/>
    <col min="4" max="4" width="12.85546875" customWidth="1"/>
    <col min="5" max="5" width="12.5703125" customWidth="1"/>
    <col min="6" max="6" width="18.85546875" customWidth="1"/>
    <col min="7" max="7" width="29.140625" customWidth="1"/>
    <col min="8" max="8" width="11.28515625" customWidth="1"/>
    <col min="9" max="9" width="19.28515625" customWidth="1"/>
    <col min="10" max="10" width="12" bestFit="1" customWidth="1"/>
    <col min="11" max="11" width="11.42578125" bestFit="1" customWidth="1"/>
    <col min="12" max="12" width="10.42578125" customWidth="1"/>
  </cols>
  <sheetData>
    <row r="1" spans="2:14" ht="15">
      <c r="B1" s="19"/>
      <c r="C1" s="42"/>
      <c r="D1" s="20"/>
      <c r="E1" s="20"/>
      <c r="F1" s="20"/>
      <c r="G1" s="46" t="s">
        <v>307</v>
      </c>
      <c r="H1" s="101" t="str">
        <f>D4&amp;D6</f>
        <v>Ruud Heijnen41183</v>
      </c>
      <c r="I1" s="101"/>
      <c r="J1" s="87"/>
      <c r="K1" s="87"/>
      <c r="L1" s="22" t="s">
        <v>48</v>
      </c>
      <c r="M1" s="22"/>
      <c r="N1" s="23"/>
    </row>
    <row r="2" spans="2:14">
      <c r="B2" s="21"/>
      <c r="C2" s="43" t="s">
        <v>303</v>
      </c>
      <c r="D2" s="106" t="s">
        <v>55</v>
      </c>
      <c r="E2" s="106"/>
      <c r="F2" s="20"/>
      <c r="G2" s="109" t="s">
        <v>311</v>
      </c>
      <c r="H2" s="109"/>
      <c r="I2" s="109"/>
      <c r="J2" s="90"/>
      <c r="K2" s="90"/>
      <c r="L2" s="19"/>
      <c r="M2" s="19"/>
      <c r="N2" s="19"/>
    </row>
    <row r="3" spans="2:14" ht="21.75" customHeight="1">
      <c r="B3" s="19"/>
      <c r="C3" s="42"/>
      <c r="D3" s="102" t="s">
        <v>295</v>
      </c>
      <c r="E3" s="102"/>
      <c r="F3" s="20"/>
      <c r="G3" s="47"/>
      <c r="H3" s="47"/>
      <c r="I3" s="63"/>
      <c r="J3" s="63"/>
      <c r="K3" s="63"/>
      <c r="L3" s="19"/>
      <c r="M3" s="19"/>
      <c r="N3" s="23"/>
    </row>
    <row r="4" spans="2:14" ht="15">
      <c r="B4" s="21"/>
      <c r="C4" s="43" t="s">
        <v>304</v>
      </c>
      <c r="D4" s="107" t="s">
        <v>367</v>
      </c>
      <c r="E4" s="107"/>
      <c r="F4" s="20"/>
      <c r="G4" s="46" t="s">
        <v>308</v>
      </c>
      <c r="H4" s="107" t="s">
        <v>368</v>
      </c>
      <c r="I4" s="107"/>
      <c r="J4" s="88"/>
      <c r="K4" s="88"/>
      <c r="L4" s="19"/>
      <c r="M4" s="19"/>
      <c r="N4" s="23"/>
    </row>
    <row r="5" spans="2:14">
      <c r="B5" s="19"/>
      <c r="C5" s="42"/>
      <c r="D5" s="61"/>
      <c r="E5" s="61"/>
      <c r="F5" s="20"/>
      <c r="G5" s="48"/>
      <c r="H5" s="48"/>
      <c r="I5" s="61"/>
      <c r="J5" s="61"/>
      <c r="K5" s="61"/>
      <c r="L5" s="19"/>
      <c r="M5" s="19"/>
      <c r="N5" s="23"/>
    </row>
    <row r="6" spans="2:14" ht="15">
      <c r="B6" s="21"/>
      <c r="C6" s="43" t="s">
        <v>305</v>
      </c>
      <c r="D6" s="108">
        <v>41183</v>
      </c>
      <c r="E6" s="108"/>
      <c r="F6" s="20"/>
      <c r="G6" s="46" t="s">
        <v>212</v>
      </c>
      <c r="H6" s="108">
        <v>41183</v>
      </c>
      <c r="I6" s="108"/>
      <c r="J6" s="89"/>
      <c r="K6" s="89"/>
      <c r="L6" s="19"/>
      <c r="M6" s="19"/>
      <c r="N6" s="23"/>
    </row>
    <row r="7" spans="2:14">
      <c r="B7" s="21"/>
      <c r="C7" s="43"/>
      <c r="D7" s="43"/>
      <c r="E7" s="43"/>
      <c r="F7" s="20"/>
      <c r="G7" s="46"/>
      <c r="H7" s="46"/>
      <c r="I7" s="46"/>
      <c r="J7" s="46"/>
      <c r="K7" s="46"/>
      <c r="L7" s="19"/>
      <c r="M7" s="19"/>
      <c r="N7" s="23"/>
    </row>
    <row r="8" spans="2:14" ht="15">
      <c r="B8" s="21"/>
      <c r="C8" s="69" t="s">
        <v>309</v>
      </c>
      <c r="D8" s="24"/>
      <c r="E8" s="24"/>
      <c r="F8" s="20"/>
      <c r="G8" s="46" t="s">
        <v>310</v>
      </c>
      <c r="H8" s="24"/>
      <c r="I8" s="82"/>
      <c r="J8" s="82"/>
      <c r="K8" s="82"/>
      <c r="L8" s="19"/>
      <c r="M8" s="19"/>
      <c r="N8" s="23"/>
    </row>
    <row r="9" spans="2:14" ht="15">
      <c r="B9" s="21"/>
      <c r="C9" s="43"/>
      <c r="D9" s="24"/>
      <c r="E9" s="24"/>
      <c r="F9" s="20"/>
      <c r="G9" s="46"/>
      <c r="H9" s="24"/>
      <c r="I9" s="83"/>
      <c r="J9" s="83"/>
      <c r="K9" s="83"/>
      <c r="L9" s="19"/>
      <c r="M9" s="19"/>
      <c r="N9" s="23"/>
    </row>
    <row r="10" spans="2:14">
      <c r="B10" s="70"/>
      <c r="C10" s="70" t="s">
        <v>306</v>
      </c>
      <c r="D10" s="61"/>
      <c r="E10" s="61"/>
      <c r="F10" s="20"/>
      <c r="G10" s="47"/>
      <c r="H10" s="84"/>
      <c r="I10" s="83"/>
      <c r="J10" s="83"/>
      <c r="K10" s="83"/>
      <c r="L10" s="19"/>
      <c r="M10" s="19"/>
      <c r="N10" s="45" t="s">
        <v>359</v>
      </c>
    </row>
    <row r="11" spans="2:14">
      <c r="B11" s="21"/>
      <c r="C11" s="100" t="s">
        <v>327</v>
      </c>
      <c r="D11" s="62"/>
      <c r="E11" s="62"/>
      <c r="F11" s="20"/>
      <c r="G11" s="47"/>
      <c r="H11" s="47"/>
      <c r="I11" s="47"/>
      <c r="J11" s="47"/>
      <c r="K11" s="47"/>
      <c r="L11" s="19"/>
      <c r="M11" s="19"/>
      <c r="N11" s="19"/>
    </row>
    <row r="12" spans="2:14" ht="12" customHeight="1">
      <c r="B12" s="21"/>
      <c r="C12" s="100"/>
      <c r="D12" s="62"/>
      <c r="E12" s="62"/>
      <c r="F12" s="20"/>
      <c r="G12" s="110" t="s">
        <v>334</v>
      </c>
      <c r="H12" s="47"/>
      <c r="I12" s="47"/>
      <c r="J12" s="47"/>
      <c r="K12" s="47"/>
      <c r="L12" s="25"/>
      <c r="M12" s="25" t="s">
        <v>49</v>
      </c>
      <c r="N12" s="85">
        <f>SUM(F16:F37)</f>
        <v>51.6</v>
      </c>
    </row>
    <row r="13" spans="2:14" ht="19.5" customHeight="1">
      <c r="B13" s="21"/>
      <c r="C13" s="100"/>
      <c r="D13" s="86" t="s">
        <v>328</v>
      </c>
      <c r="E13" s="62"/>
      <c r="F13" s="20"/>
      <c r="G13" s="110"/>
      <c r="H13" s="99" t="s">
        <v>326</v>
      </c>
      <c r="I13" s="98" t="s">
        <v>366</v>
      </c>
      <c r="J13" s="47"/>
      <c r="K13" s="47"/>
      <c r="L13" s="25"/>
      <c r="M13" s="25" t="s">
        <v>50</v>
      </c>
      <c r="N13" s="44" t="s">
        <v>47</v>
      </c>
    </row>
    <row r="14" spans="2:14" ht="21" customHeight="1">
      <c r="B14" s="19"/>
      <c r="C14" s="42"/>
      <c r="D14" s="62"/>
      <c r="E14" s="62"/>
      <c r="F14" s="62"/>
      <c r="G14" s="111"/>
      <c r="H14" s="62"/>
      <c r="I14" s="62"/>
      <c r="J14" s="62"/>
      <c r="K14" s="62"/>
      <c r="L14" s="103" t="s">
        <v>302</v>
      </c>
      <c r="M14" s="104"/>
      <c r="N14" s="105"/>
    </row>
    <row r="15" spans="2:14" ht="25.5">
      <c r="B15" s="39" t="s">
        <v>215</v>
      </c>
      <c r="C15" s="41" t="s">
        <v>216</v>
      </c>
      <c r="D15" s="41" t="s">
        <v>300</v>
      </c>
      <c r="E15" s="41" t="s">
        <v>301</v>
      </c>
      <c r="F15" s="40" t="s">
        <v>214</v>
      </c>
      <c r="G15" s="41" t="s">
        <v>51</v>
      </c>
      <c r="H15" s="41" t="s">
        <v>285</v>
      </c>
      <c r="I15" s="41" t="s">
        <v>286</v>
      </c>
      <c r="J15" s="41" t="s">
        <v>335</v>
      </c>
      <c r="K15" s="41" t="s">
        <v>336</v>
      </c>
      <c r="L15" s="41" t="s">
        <v>217</v>
      </c>
      <c r="M15" s="41" t="s">
        <v>218</v>
      </c>
      <c r="N15" s="41" t="s">
        <v>219</v>
      </c>
    </row>
    <row r="16" spans="2:14">
      <c r="B16" s="26"/>
      <c r="C16" s="80" t="s">
        <v>369</v>
      </c>
      <c r="D16" s="75">
        <v>41178</v>
      </c>
      <c r="E16" s="68">
        <v>41178</v>
      </c>
      <c r="F16" s="27">
        <v>25.8</v>
      </c>
      <c r="G16" s="37" t="s">
        <v>221</v>
      </c>
      <c r="H16" s="81" t="s">
        <v>370</v>
      </c>
      <c r="I16" s="37"/>
      <c r="J16" s="97" t="str">
        <f t="shared" ref="J16:J18" si="0">IF(LEFT(G16,5)="NL016","X","")</f>
        <v/>
      </c>
      <c r="K16" s="37"/>
      <c r="L16" s="38" t="str">
        <f>IF(G16="","",IF(AND(LEFT(G16,3)="INT",LEFT(H16,1)="I"),"OK",IF(AND(LEFT(G16,5)="NL016",LEFT(H16,2)="AP"),"OK",IF(G16="","",IF((AND(LEFT(G16,3)="AFD",LEFT(H16,1)="D")),"ok",IF((AND(LEFT(G16,4)="PROJ",LEFT(H16,1)="P")),"ok","error"))))))</f>
        <v>ok</v>
      </c>
      <c r="M16" s="38" t="str">
        <f>IF(LEFT(H16,1)="I","OK",IF(LEFT(H16,2)="AP","OK",IF(H16="","",IF((AND(LEFT(H16,1)="D",I16="")),"ok",IF((AND(LEFT(H16,1)="D",LEFT(I16,1)="T")),"ok",IF((AND(LEFT(H16,1)="P",LEFT(I16,1)="B")),"ok","error"))))))</f>
        <v>ok</v>
      </c>
      <c r="N16" s="36"/>
    </row>
    <row r="17" spans="2:14">
      <c r="B17" s="26"/>
      <c r="C17" s="80" t="s">
        <v>369</v>
      </c>
      <c r="D17" s="75">
        <v>41120</v>
      </c>
      <c r="E17" s="68">
        <v>41120</v>
      </c>
      <c r="F17" s="27">
        <v>25.8</v>
      </c>
      <c r="G17" s="37" t="s">
        <v>221</v>
      </c>
      <c r="H17" s="81" t="s">
        <v>370</v>
      </c>
      <c r="I17" s="37"/>
      <c r="J17" s="97" t="str">
        <f t="shared" si="0"/>
        <v/>
      </c>
      <c r="K17" s="37"/>
      <c r="L17" s="38" t="str">
        <f t="shared" ref="L17:L37" si="1">IF(G17="","",IF(AND(LEFT(G17,3)="INT",LEFT(H17,1)="I"),"OK",IF(AND(LEFT(G17,5)="NL016",LEFT(H17,2)="AP"),"OK",IF(G17="","",IF((AND(LEFT(G17,3)="AFD",LEFT(H17,1)="D")),"ok",IF((AND(LEFT(G17,4)="PROJ",LEFT(H17,1)="P")),"ok","error"))))))</f>
        <v>ok</v>
      </c>
      <c r="M17" s="38" t="str">
        <f t="shared" ref="M17:M37" si="2">IF(LEFT(H17,1)="I","OK",IF(LEFT(H17,2)="AP","OK",IF(H17="","",IF((AND(LEFT(H17,1)="D",I17="")),"ok",IF((AND(LEFT(H17,1)="D",LEFT(I17,1)="T")),"ok",IF((AND(LEFT(H17,1)="P",LEFT(I17,1)="B")),"ok","error"))))))</f>
        <v>ok</v>
      </c>
      <c r="N17" s="36"/>
    </row>
    <row r="18" spans="2:14">
      <c r="B18" s="26"/>
      <c r="C18" s="28"/>
      <c r="D18" s="68"/>
      <c r="E18" s="68"/>
      <c r="F18" s="27"/>
      <c r="G18" s="37"/>
      <c r="H18" s="29"/>
      <c r="I18" s="37"/>
      <c r="J18" s="97" t="str">
        <f t="shared" si="0"/>
        <v/>
      </c>
      <c r="K18" s="37"/>
      <c r="L18" s="38" t="str">
        <f t="shared" si="1"/>
        <v/>
      </c>
      <c r="M18" s="38" t="str">
        <f t="shared" si="2"/>
        <v/>
      </c>
      <c r="N18" s="36"/>
    </row>
    <row r="19" spans="2:14">
      <c r="B19" s="26"/>
      <c r="C19" s="28"/>
      <c r="D19" s="68"/>
      <c r="E19" s="68"/>
      <c r="F19" s="27"/>
      <c r="G19" s="37"/>
      <c r="H19" s="29"/>
      <c r="I19" s="37"/>
      <c r="J19" s="97" t="str">
        <f t="shared" ref="J19:J20" si="3">IF(LEFT(G19,5)="NL016","X","")</f>
        <v/>
      </c>
      <c r="K19" s="37"/>
      <c r="L19" s="38" t="str">
        <f t="shared" si="1"/>
        <v/>
      </c>
      <c r="M19" s="38" t="str">
        <f t="shared" si="2"/>
        <v/>
      </c>
      <c r="N19" s="36"/>
    </row>
    <row r="20" spans="2:14">
      <c r="B20" s="26"/>
      <c r="C20" s="28"/>
      <c r="D20" s="68"/>
      <c r="E20" s="68"/>
      <c r="F20" s="27"/>
      <c r="G20" s="37"/>
      <c r="H20" s="29"/>
      <c r="I20" s="37"/>
      <c r="J20" s="97" t="str">
        <f t="shared" si="3"/>
        <v/>
      </c>
      <c r="K20" s="37"/>
      <c r="L20" s="38" t="str">
        <f t="shared" si="1"/>
        <v/>
      </c>
      <c r="M20" s="38" t="str">
        <f t="shared" si="2"/>
        <v/>
      </c>
      <c r="N20" s="36"/>
    </row>
    <row r="21" spans="2:14">
      <c r="B21" s="26"/>
      <c r="C21" s="28"/>
      <c r="D21" s="68"/>
      <c r="E21" s="68"/>
      <c r="F21" s="27"/>
      <c r="G21" s="37"/>
      <c r="H21" s="29"/>
      <c r="I21" s="37"/>
      <c r="J21" s="97" t="str">
        <f>IF(LEFT(G21,5)="NL016","X","")</f>
        <v/>
      </c>
      <c r="K21" s="37"/>
      <c r="L21" s="38" t="str">
        <f t="shared" si="1"/>
        <v/>
      </c>
      <c r="M21" s="38" t="str">
        <f t="shared" si="2"/>
        <v/>
      </c>
      <c r="N21" s="36"/>
    </row>
    <row r="22" spans="2:14">
      <c r="B22" s="26"/>
      <c r="C22" s="28"/>
      <c r="D22" s="68"/>
      <c r="E22" s="68"/>
      <c r="F22" s="27"/>
      <c r="G22" s="37"/>
      <c r="H22" s="29"/>
      <c r="I22" s="37"/>
      <c r="J22" s="97" t="str">
        <f t="shared" ref="J22:J37" si="4">IF(LEFT(G22,5)="NL016","X","")</f>
        <v/>
      </c>
      <c r="K22" s="37"/>
      <c r="L22" s="38" t="str">
        <f t="shared" si="1"/>
        <v/>
      </c>
      <c r="M22" s="38" t="str">
        <f t="shared" si="2"/>
        <v/>
      </c>
      <c r="N22" s="36"/>
    </row>
    <row r="23" spans="2:14">
      <c r="B23" s="26"/>
      <c r="C23" s="28"/>
      <c r="D23" s="68"/>
      <c r="E23" s="68"/>
      <c r="F23" s="27"/>
      <c r="G23" s="37"/>
      <c r="H23" s="29"/>
      <c r="I23" s="37"/>
      <c r="J23" s="97" t="str">
        <f t="shared" si="4"/>
        <v/>
      </c>
      <c r="K23" s="37"/>
      <c r="L23" s="38" t="str">
        <f t="shared" si="1"/>
        <v/>
      </c>
      <c r="M23" s="38" t="str">
        <f t="shared" si="2"/>
        <v/>
      </c>
      <c r="N23" s="36"/>
    </row>
    <row r="24" spans="2:14">
      <c r="B24" s="26"/>
      <c r="C24" s="28"/>
      <c r="D24" s="68"/>
      <c r="E24" s="68"/>
      <c r="F24" s="27"/>
      <c r="G24" s="37"/>
      <c r="H24" s="29"/>
      <c r="I24" s="37"/>
      <c r="J24" s="97" t="str">
        <f t="shared" si="4"/>
        <v/>
      </c>
      <c r="K24" s="37"/>
      <c r="L24" s="38" t="str">
        <f t="shared" si="1"/>
        <v/>
      </c>
      <c r="M24" s="38" t="str">
        <f t="shared" si="2"/>
        <v/>
      </c>
      <c r="N24" s="36"/>
    </row>
    <row r="25" spans="2:14">
      <c r="B25" s="26"/>
      <c r="C25" s="28"/>
      <c r="D25" s="68"/>
      <c r="E25" s="68"/>
      <c r="F25" s="27"/>
      <c r="G25" s="37"/>
      <c r="H25" s="29"/>
      <c r="I25" s="37"/>
      <c r="J25" s="97" t="str">
        <f t="shared" si="4"/>
        <v/>
      </c>
      <c r="K25" s="37"/>
      <c r="L25" s="38" t="str">
        <f t="shared" si="1"/>
        <v/>
      </c>
      <c r="M25" s="38" t="str">
        <f t="shared" si="2"/>
        <v/>
      </c>
      <c r="N25" s="36"/>
    </row>
    <row r="26" spans="2:14">
      <c r="B26" s="26"/>
      <c r="C26" s="28"/>
      <c r="D26" s="68"/>
      <c r="E26" s="68"/>
      <c r="F26" s="27"/>
      <c r="G26" s="37"/>
      <c r="H26" s="29"/>
      <c r="I26" s="37"/>
      <c r="J26" s="97" t="str">
        <f t="shared" si="4"/>
        <v/>
      </c>
      <c r="K26" s="37"/>
      <c r="L26" s="38" t="str">
        <f t="shared" si="1"/>
        <v/>
      </c>
      <c r="M26" s="38" t="str">
        <f t="shared" si="2"/>
        <v/>
      </c>
      <c r="N26" s="36"/>
    </row>
    <row r="27" spans="2:14">
      <c r="B27" s="26"/>
      <c r="C27" s="28"/>
      <c r="D27" s="68"/>
      <c r="E27" s="68"/>
      <c r="F27" s="27"/>
      <c r="G27" s="37"/>
      <c r="H27" s="29"/>
      <c r="I27" s="37"/>
      <c r="J27" s="97" t="str">
        <f t="shared" si="4"/>
        <v/>
      </c>
      <c r="K27" s="37"/>
      <c r="L27" s="38" t="str">
        <f t="shared" si="1"/>
        <v/>
      </c>
      <c r="M27" s="38" t="str">
        <f t="shared" si="2"/>
        <v/>
      </c>
      <c r="N27" s="36"/>
    </row>
    <row r="28" spans="2:14">
      <c r="B28" s="26"/>
      <c r="C28" s="28"/>
      <c r="D28" s="68"/>
      <c r="E28" s="68"/>
      <c r="F28" s="27"/>
      <c r="G28" s="37"/>
      <c r="H28" s="29"/>
      <c r="I28" s="37"/>
      <c r="J28" s="97" t="str">
        <f t="shared" si="4"/>
        <v/>
      </c>
      <c r="K28" s="37"/>
      <c r="L28" s="38" t="str">
        <f t="shared" si="1"/>
        <v/>
      </c>
      <c r="M28" s="38" t="str">
        <f t="shared" si="2"/>
        <v/>
      </c>
      <c r="N28" s="36"/>
    </row>
    <row r="29" spans="2:14">
      <c r="B29" s="26"/>
      <c r="C29" s="28"/>
      <c r="D29" s="68"/>
      <c r="E29" s="68"/>
      <c r="F29" s="27"/>
      <c r="G29" s="37"/>
      <c r="H29" s="29"/>
      <c r="I29" s="37"/>
      <c r="J29" s="97" t="str">
        <f t="shared" si="4"/>
        <v/>
      </c>
      <c r="K29" s="37"/>
      <c r="L29" s="38" t="str">
        <f t="shared" si="1"/>
        <v/>
      </c>
      <c r="M29" s="38" t="str">
        <f t="shared" si="2"/>
        <v/>
      </c>
      <c r="N29" s="36"/>
    </row>
    <row r="30" spans="2:14">
      <c r="B30" s="26"/>
      <c r="C30" s="28"/>
      <c r="D30" s="68"/>
      <c r="E30" s="68"/>
      <c r="F30" s="27"/>
      <c r="G30" s="37"/>
      <c r="H30" s="29"/>
      <c r="I30" s="37"/>
      <c r="J30" s="97" t="str">
        <f t="shared" si="4"/>
        <v/>
      </c>
      <c r="K30" s="37"/>
      <c r="L30" s="38" t="str">
        <f t="shared" si="1"/>
        <v/>
      </c>
      <c r="M30" s="38" t="str">
        <f t="shared" si="2"/>
        <v/>
      </c>
      <c r="N30" s="36"/>
    </row>
    <row r="31" spans="2:14">
      <c r="B31" s="26"/>
      <c r="C31" s="28"/>
      <c r="D31" s="68"/>
      <c r="E31" s="68"/>
      <c r="F31" s="27"/>
      <c r="G31" s="37"/>
      <c r="H31" s="29"/>
      <c r="I31" s="37"/>
      <c r="J31" s="97" t="str">
        <f t="shared" si="4"/>
        <v/>
      </c>
      <c r="K31" s="37"/>
      <c r="L31" s="38" t="str">
        <f t="shared" si="1"/>
        <v/>
      </c>
      <c r="M31" s="38" t="str">
        <f t="shared" si="2"/>
        <v/>
      </c>
      <c r="N31" s="36"/>
    </row>
    <row r="32" spans="2:14">
      <c r="B32" s="26"/>
      <c r="C32" s="28"/>
      <c r="D32" s="68"/>
      <c r="E32" s="68"/>
      <c r="F32" s="27"/>
      <c r="G32" s="37"/>
      <c r="H32" s="29"/>
      <c r="I32" s="37"/>
      <c r="J32" s="97" t="str">
        <f t="shared" si="4"/>
        <v/>
      </c>
      <c r="K32" s="37"/>
      <c r="L32" s="38" t="str">
        <f t="shared" si="1"/>
        <v/>
      </c>
      <c r="M32" s="38" t="str">
        <f t="shared" si="2"/>
        <v/>
      </c>
      <c r="N32" s="36"/>
    </row>
    <row r="33" spans="2:14">
      <c r="B33" s="26"/>
      <c r="C33" s="28"/>
      <c r="D33" s="68"/>
      <c r="E33" s="68"/>
      <c r="F33" s="27"/>
      <c r="G33" s="37"/>
      <c r="H33" s="29"/>
      <c r="I33" s="37"/>
      <c r="J33" s="97" t="str">
        <f t="shared" si="4"/>
        <v/>
      </c>
      <c r="K33" s="37"/>
      <c r="L33" s="38" t="str">
        <f t="shared" si="1"/>
        <v/>
      </c>
      <c r="M33" s="38" t="str">
        <f t="shared" si="2"/>
        <v/>
      </c>
      <c r="N33" s="36"/>
    </row>
    <row r="34" spans="2:14">
      <c r="B34" s="26"/>
      <c r="C34" s="28"/>
      <c r="D34" s="68"/>
      <c r="E34" s="68"/>
      <c r="F34" s="27"/>
      <c r="G34" s="37"/>
      <c r="H34" s="29"/>
      <c r="I34" s="37"/>
      <c r="J34" s="97" t="str">
        <f t="shared" si="4"/>
        <v/>
      </c>
      <c r="K34" s="37"/>
      <c r="L34" s="38" t="str">
        <f t="shared" si="1"/>
        <v/>
      </c>
      <c r="M34" s="38" t="str">
        <f t="shared" si="2"/>
        <v/>
      </c>
      <c r="N34" s="36"/>
    </row>
    <row r="35" spans="2:14">
      <c r="B35" s="26"/>
      <c r="C35" s="28"/>
      <c r="D35" s="68"/>
      <c r="E35" s="68"/>
      <c r="F35" s="27"/>
      <c r="G35" s="37"/>
      <c r="H35" s="29"/>
      <c r="I35" s="37"/>
      <c r="J35" s="97" t="str">
        <f t="shared" si="4"/>
        <v/>
      </c>
      <c r="K35" s="37"/>
      <c r="L35" s="38" t="str">
        <f t="shared" si="1"/>
        <v/>
      </c>
      <c r="M35" s="38" t="str">
        <f t="shared" si="2"/>
        <v/>
      </c>
      <c r="N35" s="36"/>
    </row>
    <row r="36" spans="2:14">
      <c r="B36" s="26"/>
      <c r="C36" s="28"/>
      <c r="D36" s="68"/>
      <c r="E36" s="68"/>
      <c r="F36" s="27"/>
      <c r="G36" s="37"/>
      <c r="H36" s="29"/>
      <c r="I36" s="37"/>
      <c r="J36" s="97" t="str">
        <f t="shared" si="4"/>
        <v/>
      </c>
      <c r="K36" s="37"/>
      <c r="L36" s="38" t="str">
        <f t="shared" si="1"/>
        <v/>
      </c>
      <c r="M36" s="38" t="str">
        <f t="shared" si="2"/>
        <v/>
      </c>
      <c r="N36" s="36"/>
    </row>
    <row r="37" spans="2:14">
      <c r="B37" s="26"/>
      <c r="C37" s="28"/>
      <c r="D37" s="68"/>
      <c r="E37" s="68"/>
      <c r="F37" s="27"/>
      <c r="G37" s="37"/>
      <c r="H37" s="29"/>
      <c r="I37" s="37"/>
      <c r="J37" s="97" t="str">
        <f t="shared" si="4"/>
        <v/>
      </c>
      <c r="K37" s="37"/>
      <c r="L37" s="38" t="str">
        <f t="shared" si="1"/>
        <v/>
      </c>
      <c r="M37" s="38" t="str">
        <f t="shared" si="2"/>
        <v/>
      </c>
      <c r="N37" s="36"/>
    </row>
  </sheetData>
  <sheetProtection sheet="1" objects="1" scenarios="1"/>
  <mergeCells count="11">
    <mergeCell ref="C11:C13"/>
    <mergeCell ref="H1:I1"/>
    <mergeCell ref="D3:E3"/>
    <mergeCell ref="L14:N14"/>
    <mergeCell ref="D2:E2"/>
    <mergeCell ref="D4:E4"/>
    <mergeCell ref="D6:E6"/>
    <mergeCell ref="G2:I2"/>
    <mergeCell ref="H6:I6"/>
    <mergeCell ref="H4:I4"/>
    <mergeCell ref="G12:G14"/>
  </mergeCells>
  <phoneticPr fontId="3" type="noConversion"/>
  <dataValidations xWindow="494" yWindow="367" count="14">
    <dataValidation type="list" allowBlank="1" showInputMessage="1" showErrorMessage="1" sqref="N16:N37">
      <formula1>TAX</formula1>
    </dataValidation>
    <dataValidation allowBlank="1" showInputMessage="1" showErrorMessage="1" promptTitle="ERROR" prompt="Kostensoort en Afdeling/Projekt stemmen niet overeen" sqref="L16:L37"/>
    <dataValidation allowBlank="1" showInputMessage="1" showErrorMessage="1" promptTitle="ERROR" prompt="Produkttype uitkiezen bij het projekt" sqref="M16:M37"/>
    <dataValidation type="list" allowBlank="1" showInputMessage="1" showErrorMessage="1" sqref="N13">
      <formula1>Currency</formula1>
    </dataValidation>
    <dataValidation type="decimal" allowBlank="1" showInputMessage="1" showErrorMessage="1" errorTitle="Foute waarde" error="_x000a_" promptTitle="Waarde" prompt="in dit veldje alleen maar bedragen tussen -10000 en 10000 Euro boeken. Als op je bonnetje meer dan één aftrekbaar BTW percentage staat dan aub in meerdere (hoogstens 2) bedragen invullen. Altijd brutto. (inklusive BTW)" sqref="F16:F37">
      <formula1>-10000</formula1>
      <formula2>10000</formula2>
    </dataValidation>
    <dataValidation type="textLength" operator="lessThan" showInputMessage="1" showErrorMessage="1" promptTitle="max 36 tekens" prompt="in deze omschrijving mag je tot 36 tekentjes invullen. Standard is de plaats waar je bent geweest en/of de partner met wie je bent gaan eten." sqref="C16:C37">
      <formula1>37</formula1>
    </dataValidation>
    <dataValidation type="list" allowBlank="1" showInputMessage="1" showErrorMessage="1" promptTitle="Grootboeknummers" prompt="kies een kostensoort met AFD als je op een Afdeling wil boeken; Voor projektkosten kies een kostensoort met PROJ" sqref="G16:G37">
      <formula1>account</formula1>
    </dataValidation>
    <dataValidation allowBlank="1" showInputMessage="1" showErrorMessage="1" promptTitle="Afdeling of Projektnummer" prompt=" " sqref="H16:H37"/>
    <dataValidation type="list" allowBlank="1" showInputMessage="1" showErrorMessage="1" sqref="D2 F2">
      <formula1>company</formula1>
    </dataValidation>
    <dataValidation allowBlank="1" showInputMessage="1" showErrorMessage="1" promptTitle="TIP" prompt="als je de declaratie wegschrijft met deze naam dan staat hij meteen in de subject line van je mailtje" sqref="H1:K1"/>
    <dataValidation allowBlank="1" showInputMessage="1" showErrorMessage="1" promptTitle="TO DO" prompt="dit is degene die hem gaat akkorderen. Stuur de declaratie naar haar/hem toe. Hij zal hem naar het AP_expenseclaims doorsturen als alles goed is._x000a_de ticketjes met een uitdraai naar het SSC sturen om de BTW aftrekbaar te maken._x000a_" sqref="H4:K4"/>
    <dataValidation type="list" allowBlank="1" showInputMessage="1" showErrorMessage="1" promptTitle="Business stream" prompt="kies hier de business stream paasend bij de kostensoort die met  PROJ begint_x000a_" sqref="I18:I37">
      <formula1>stream</formula1>
    </dataValidation>
    <dataValidation type="list" allowBlank="1" showInputMessage="1" showErrorMessage="1" promptTitle="Business stream" prompt="kies hier de business stream paasend bij de kostensoort die met  PROJ begint_x000a_" sqref="I16:I17">
      <formula1>stream1</formula1>
    </dataValidation>
    <dataValidation type="list" allowBlank="1" showInputMessage="1" showErrorMessage="1" promptTitle="NL016 only" prompt="el5 for investments_x000a_" sqref="K16:K37">
      <formula1>ELEM4</formula1>
    </dataValidation>
  </dataValidations>
  <hyperlinks>
    <hyperlink ref="H13" r:id="rId1"/>
    <hyperlink ref="D13" r:id="rId2"/>
    <hyperlink ref="I13" r:id="rId3"/>
  </hyperlinks>
  <pageMargins left="0.21" right="0.27" top="0.96" bottom="0.56000000000000005" header="0.25" footer="0.5"/>
  <pageSetup paperSize="9" scale="85" orientation="landscape" r:id="rId4"/>
  <headerFooter alignWithMargins="0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/>
  <dimension ref="A1:A4"/>
  <sheetViews>
    <sheetView workbookViewId="0">
      <selection activeCell="C24" sqref="C24"/>
    </sheetView>
  </sheetViews>
  <sheetFormatPr defaultRowHeight="11.25"/>
  <cols>
    <col min="1" max="16384" width="9.140625" style="12"/>
  </cols>
  <sheetData>
    <row r="1" spans="1:1">
      <c r="A1" s="18"/>
    </row>
    <row r="2" spans="1:1">
      <c r="A2" s="17"/>
    </row>
    <row r="3" spans="1:1">
      <c r="A3" s="17"/>
    </row>
    <row r="4" spans="1:1">
      <c r="A4" s="17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70"/>
  <sheetViews>
    <sheetView workbookViewId="0">
      <selection activeCell="H15" sqref="H15"/>
    </sheetView>
  </sheetViews>
  <sheetFormatPr defaultRowHeight="11.25"/>
  <cols>
    <col min="1" max="1" width="15.85546875" style="2" bestFit="1" customWidth="1"/>
    <col min="2" max="2" width="26" style="2" bestFit="1" customWidth="1"/>
    <col min="3" max="3" width="13.42578125" style="2" bestFit="1" customWidth="1"/>
    <col min="4" max="4" width="15.5703125" style="2" customWidth="1"/>
    <col min="5" max="5" width="9.140625" style="2"/>
    <col min="6" max="6" width="12.42578125" style="2" customWidth="1"/>
    <col min="7" max="7" width="11.42578125" style="2" bestFit="1" customWidth="1"/>
    <col min="8" max="8" width="11.85546875" style="2" customWidth="1"/>
    <col min="9" max="9" width="11.140625" style="2" bestFit="1" customWidth="1"/>
    <col min="10" max="10" width="13.7109375" style="2" customWidth="1"/>
    <col min="11" max="11" width="12.140625" style="2" bestFit="1" customWidth="1"/>
    <col min="12" max="16384" width="9.140625" style="2"/>
  </cols>
  <sheetData>
    <row r="1" spans="1:16">
      <c r="A1" s="3" t="s">
        <v>0</v>
      </c>
      <c r="B1" s="6" t="s">
        <v>42</v>
      </c>
      <c r="C1" s="3" t="s">
        <v>2</v>
      </c>
      <c r="D1" s="9" t="str">
        <f>VLOOKUP('hier invullen aub'!D2,company!A3:B9,2)</f>
        <v>NL009</v>
      </c>
      <c r="E1" s="3" t="s">
        <v>26</v>
      </c>
      <c r="F1" s="73">
        <f>+'hier invullen aub'!D6</f>
        <v>41183</v>
      </c>
      <c r="G1" s="3" t="s">
        <v>18</v>
      </c>
      <c r="H1" s="10" t="s">
        <v>23</v>
      </c>
      <c r="I1" s="8"/>
      <c r="J1" s="8"/>
      <c r="K1" s="8"/>
      <c r="L1" s="8"/>
      <c r="M1" s="8"/>
      <c r="N1" s="8"/>
      <c r="O1" s="8"/>
      <c r="P1" s="8"/>
    </row>
    <row r="2" spans="1:16">
      <c r="A2" s="3" t="s">
        <v>1</v>
      </c>
      <c r="B2" s="5" t="s">
        <v>38</v>
      </c>
      <c r="C2" s="3" t="s">
        <v>3</v>
      </c>
      <c r="D2" s="9" t="s">
        <v>297</v>
      </c>
      <c r="E2" s="3" t="s">
        <v>27</v>
      </c>
      <c r="F2" s="74">
        <v>2010</v>
      </c>
      <c r="G2" s="3" t="s">
        <v>19</v>
      </c>
      <c r="H2" s="13" t="s">
        <v>8</v>
      </c>
      <c r="I2" s="8"/>
      <c r="J2" s="8"/>
      <c r="K2" s="8"/>
      <c r="L2" s="8"/>
      <c r="M2" s="8"/>
      <c r="N2" s="8"/>
      <c r="O2" s="8"/>
      <c r="P2" s="8"/>
    </row>
    <row r="3" spans="1:16">
      <c r="A3" s="3" t="s">
        <v>28</v>
      </c>
      <c r="B3" s="6" t="s">
        <v>40</v>
      </c>
      <c r="C3" s="3" t="s">
        <v>29</v>
      </c>
      <c r="D3" s="14" t="s">
        <v>298</v>
      </c>
      <c r="E3" s="3" t="s">
        <v>4</v>
      </c>
      <c r="F3" s="74">
        <v>2</v>
      </c>
      <c r="G3" s="3" t="s">
        <v>20</v>
      </c>
      <c r="H3" s="66" t="s">
        <v>324</v>
      </c>
      <c r="I3" s="8"/>
      <c r="J3" s="8"/>
      <c r="K3" s="8"/>
      <c r="L3" s="8"/>
      <c r="M3" s="8"/>
      <c r="N3" s="8"/>
      <c r="O3" s="8"/>
      <c r="P3" s="8"/>
    </row>
    <row r="4" spans="1:16">
      <c r="A4" s="3" t="s">
        <v>31</v>
      </c>
      <c r="B4" s="10" t="s">
        <v>23</v>
      </c>
      <c r="C4" s="3" t="s">
        <v>30</v>
      </c>
      <c r="D4" s="65" t="str">
        <f>+'hier invullen aub'!N13</f>
        <v>EUR</v>
      </c>
      <c r="E4" s="8"/>
      <c r="F4" s="8"/>
      <c r="G4" s="7"/>
      <c r="H4" s="8"/>
      <c r="I4" s="8"/>
      <c r="J4" s="8"/>
      <c r="K4" s="8"/>
      <c r="L4" s="8"/>
      <c r="M4" s="8"/>
      <c r="N4" s="8"/>
      <c r="O4" s="8"/>
      <c r="P4" s="8"/>
    </row>
    <row r="5" spans="1:16">
      <c r="A5" s="3" t="s">
        <v>43</v>
      </c>
      <c r="B5" s="10" t="s">
        <v>39</v>
      </c>
      <c r="C5" s="3" t="s">
        <v>41</v>
      </c>
      <c r="D5" s="10" t="s">
        <v>299</v>
      </c>
      <c r="E5" s="8"/>
      <c r="F5" s="8"/>
      <c r="G5" s="3" t="s">
        <v>32</v>
      </c>
      <c r="H5" s="15">
        <f>SUM(F9:F65536)</f>
        <v>0</v>
      </c>
      <c r="I5" s="8"/>
      <c r="J5" s="8"/>
      <c r="K5" s="8"/>
      <c r="L5" s="8"/>
      <c r="M5" s="8"/>
      <c r="N5" s="8"/>
      <c r="O5" s="8"/>
      <c r="P5" s="8"/>
    </row>
    <row r="6" spans="1:16" s="8" customFormat="1">
      <c r="A6" s="79" t="s">
        <v>322</v>
      </c>
      <c r="B6" s="10" t="s">
        <v>323</v>
      </c>
      <c r="C6" s="3" t="s">
        <v>37</v>
      </c>
      <c r="D6" s="49" t="str">
        <f>+'hier invullen aub'!H1</f>
        <v>Ruud Heijnen41183</v>
      </c>
    </row>
    <row r="7" spans="1:16" s="8" customFormat="1"/>
    <row r="8" spans="1:16" s="3" customFormat="1">
      <c r="A8" s="3" t="s">
        <v>44</v>
      </c>
      <c r="B8" s="4" t="s">
        <v>33</v>
      </c>
      <c r="C8" s="4" t="s">
        <v>34</v>
      </c>
      <c r="D8" s="4" t="s">
        <v>287</v>
      </c>
      <c r="E8" s="4" t="s">
        <v>321</v>
      </c>
      <c r="F8" s="4" t="s">
        <v>337</v>
      </c>
      <c r="G8" s="11" t="s">
        <v>35</v>
      </c>
      <c r="H8" s="4" t="s">
        <v>36</v>
      </c>
      <c r="I8" s="3" t="s">
        <v>45</v>
      </c>
      <c r="J8" s="3" t="s">
        <v>312</v>
      </c>
    </row>
    <row r="9" spans="1:16">
      <c r="A9" s="2" t="s">
        <v>46</v>
      </c>
      <c r="B9" s="1">
        <v>880000</v>
      </c>
      <c r="C9" s="67"/>
      <c r="D9" s="1"/>
      <c r="E9" s="1"/>
      <c r="F9" s="1"/>
      <c r="G9" s="16">
        <f>-'hier invullen aub'!N12</f>
        <v>-51.6</v>
      </c>
      <c r="H9" s="72" t="str">
        <f>+D6</f>
        <v>Ruud Heijnen41183</v>
      </c>
      <c r="I9" s="71"/>
    </row>
    <row r="10" spans="1:16">
      <c r="A10" s="2" t="str">
        <f>IF(B10="","","A")</f>
        <v>A</v>
      </c>
      <c r="B10" s="1" t="str">
        <f>IF('hier invullen aub'!C16="","",VLOOKUP('hier invullen aub'!G16,accountnumbers!$B$2:$C$41,2))</f>
        <v>315000</v>
      </c>
      <c r="C10" s="1" t="str">
        <f>IF(B10="","",+'hier invullen aub'!H16)</f>
        <v>D02000</v>
      </c>
      <c r="D10" s="1" t="str">
        <f>IF('hier invullen aub'!I16="","",VLOOKUP('hier invullen aub'!I16,accountnumbers!$E$2:$F$36,2))</f>
        <v/>
      </c>
      <c r="E10" s="1" t="str">
        <f>IF('hier invullen aub'!J16="","",IF('hier invullen aub'!J16 &lt;&gt; "",'hier invullen aub'!J16,IF(D10="BPHRD","IZZZZZ","")))</f>
        <v/>
      </c>
      <c r="F10" s="1" t="str">
        <f>IF('hier invullen aub'!K16="","",'hier invullen aub'!K16 )</f>
        <v/>
      </c>
      <c r="G10" s="16">
        <f>IF(B10="","",+'hier invullen aub'!F16)</f>
        <v>25.8</v>
      </c>
      <c r="H10" s="1" t="str">
        <f>IF(B10="","",+'hier invullen aub'!C16)</f>
        <v>Treinkaartje Utrecht</v>
      </c>
      <c r="I10" s="2">
        <f>IF(B10="","",+'hier invullen aub'!N16)</f>
        <v>0</v>
      </c>
      <c r="J10" s="2" t="str">
        <f>IF(I10="","","YES")</f>
        <v>YES</v>
      </c>
    </row>
    <row r="11" spans="1:16">
      <c r="A11" s="2" t="str">
        <f t="shared" ref="A11:A65" si="0">IF(B11="","","A")</f>
        <v>A</v>
      </c>
      <c r="B11" s="1" t="str">
        <f>IF('hier invullen aub'!C17="","",VLOOKUP('hier invullen aub'!G17,accountnumbers!$B$2:$C$41,2))</f>
        <v>315000</v>
      </c>
      <c r="C11" s="1" t="str">
        <f>IF(B11="","",+'hier invullen aub'!H17)</f>
        <v>D02000</v>
      </c>
      <c r="D11" s="1" t="str">
        <f>IF('hier invullen aub'!I17="","",VLOOKUP('hier invullen aub'!I17,accountnumbers!$E$2:$F$36,2))</f>
        <v/>
      </c>
      <c r="E11" s="1" t="str">
        <f>IF('hier invullen aub'!J17="","",IF('hier invullen aub'!J17 &lt;&gt; "",'hier invullen aub'!J17,IF(D11="BPHRD","IZZZZZ","")))</f>
        <v/>
      </c>
      <c r="F11" s="1" t="str">
        <f>IF('hier invullen aub'!K17="","",'hier invullen aub'!K17 )</f>
        <v/>
      </c>
      <c r="G11" s="16">
        <f>IF(B11="","",+'hier invullen aub'!F17)</f>
        <v>25.8</v>
      </c>
      <c r="H11" s="1" t="str">
        <f>IF(B11="","",+'hier invullen aub'!C17)</f>
        <v>Treinkaartje Utrecht</v>
      </c>
      <c r="I11" s="2">
        <f>IF(B11="","",+'hier invullen aub'!N17)</f>
        <v>0</v>
      </c>
      <c r="J11" s="2" t="str">
        <f t="shared" ref="I11:J74" si="1">IF(I11="","","YES")</f>
        <v>YES</v>
      </c>
    </row>
    <row r="12" spans="1:16">
      <c r="A12" s="2" t="str">
        <f t="shared" si="0"/>
        <v/>
      </c>
      <c r="B12" s="1" t="str">
        <f>IF('hier invullen aub'!C18="","",VLOOKUP('hier invullen aub'!G18,accountnumbers!$B$2:$C$41,2))</f>
        <v/>
      </c>
      <c r="C12" s="1" t="str">
        <f>IF(B12="","",+'hier invullen aub'!H18)</f>
        <v/>
      </c>
      <c r="D12" s="1" t="str">
        <f>IF('hier invullen aub'!I18="","",VLOOKUP('hier invullen aub'!I18,accountnumbers!$E$2:$F$36,2))</f>
        <v/>
      </c>
      <c r="E12" s="1" t="str">
        <f>IF('hier invullen aub'!J18="","",IF('hier invullen aub'!J18 &lt;&gt; "",'hier invullen aub'!J18,IF(D12="BPHRD","IZZZZZ","")))</f>
        <v/>
      </c>
      <c r="F12" s="1" t="str">
        <f>IF('hier invullen aub'!K18="","",'hier invullen aub'!K18 )</f>
        <v/>
      </c>
      <c r="G12" s="16" t="str">
        <f>IF(B12="","",+'hier invullen aub'!F18)</f>
        <v/>
      </c>
      <c r="H12" s="1" t="str">
        <f>IF(B12="","",+'hier invullen aub'!C18)</f>
        <v/>
      </c>
      <c r="I12" s="2" t="str">
        <f>IF(B12="","",+'hier invullen aub'!N18)</f>
        <v/>
      </c>
      <c r="J12" s="2" t="str">
        <f t="shared" si="1"/>
        <v/>
      </c>
    </row>
    <row r="13" spans="1:16">
      <c r="A13" s="2" t="str">
        <f t="shared" si="0"/>
        <v/>
      </c>
      <c r="B13" s="1" t="str">
        <f>IF('hier invullen aub'!C19="","",VLOOKUP('hier invullen aub'!G19,accountnumbers!$B$2:$C$41,2))</f>
        <v/>
      </c>
      <c r="C13" s="1" t="str">
        <f>IF(B13="","",+'hier invullen aub'!H19)</f>
        <v/>
      </c>
      <c r="D13" s="1" t="str">
        <f>IF('hier invullen aub'!I19="","",VLOOKUP('hier invullen aub'!I19,accountnumbers!$E$2:$F$36,2))</f>
        <v/>
      </c>
      <c r="E13" s="1" t="str">
        <f>IF('hier invullen aub'!J19="","",IF('hier invullen aub'!J19 &lt;&gt; "",'hier invullen aub'!J19,IF(D13="BPHRD","IZZZZZ","")))</f>
        <v/>
      </c>
      <c r="F13" s="1" t="str">
        <f>IF('hier invullen aub'!K19="","",'hier invullen aub'!K19 )</f>
        <v/>
      </c>
      <c r="G13" s="16" t="str">
        <f>IF(B13="","",+'hier invullen aub'!F19)</f>
        <v/>
      </c>
      <c r="H13" s="1" t="str">
        <f>IF(B13="","",+'hier invullen aub'!C19)</f>
        <v/>
      </c>
      <c r="I13" s="2" t="str">
        <f>IF(B13="","",+'hier invullen aub'!N19)</f>
        <v/>
      </c>
      <c r="J13" s="2" t="str">
        <f t="shared" si="1"/>
        <v/>
      </c>
    </row>
    <row r="14" spans="1:16">
      <c r="A14" s="2" t="str">
        <f t="shared" si="0"/>
        <v/>
      </c>
      <c r="B14" s="1" t="str">
        <f>IF('hier invullen aub'!C20="","",VLOOKUP('hier invullen aub'!G20,accountnumbers!$B$2:$C$41,2))</f>
        <v/>
      </c>
      <c r="C14" s="1" t="str">
        <f>IF(B14="","",+'hier invullen aub'!H20)</f>
        <v/>
      </c>
      <c r="D14" s="1" t="str">
        <f>IF('hier invullen aub'!I20="","",VLOOKUP('hier invullen aub'!I20,accountnumbers!$E$2:$F$36,2))</f>
        <v/>
      </c>
      <c r="E14" s="1" t="str">
        <f>IF('hier invullen aub'!J20="","",IF('hier invullen aub'!J20 &lt;&gt; "",'hier invullen aub'!J20,IF(D14="BPHRD","IZZZZZ","")))</f>
        <v/>
      </c>
      <c r="F14" s="1" t="str">
        <f>IF('hier invullen aub'!K20="","",'hier invullen aub'!K20 )</f>
        <v/>
      </c>
      <c r="G14" s="16" t="str">
        <f>IF(B14="","",+'hier invullen aub'!F20)</f>
        <v/>
      </c>
      <c r="H14" s="1" t="str">
        <f>IF(B14="","",+'hier invullen aub'!C20)</f>
        <v/>
      </c>
      <c r="I14" s="2" t="str">
        <f>IF(B14="","",+'hier invullen aub'!N20)</f>
        <v/>
      </c>
      <c r="J14" s="2" t="str">
        <f t="shared" si="1"/>
        <v/>
      </c>
    </row>
    <row r="15" spans="1:16">
      <c r="A15" s="2" t="str">
        <f t="shared" si="0"/>
        <v/>
      </c>
      <c r="B15" s="1" t="str">
        <f>IF('hier invullen aub'!C21="","",VLOOKUP('hier invullen aub'!G21,accountnumbers!$B$2:$C$41,2))</f>
        <v/>
      </c>
      <c r="C15" s="1" t="str">
        <f>IF(B15="","",+'hier invullen aub'!H21)</f>
        <v/>
      </c>
      <c r="D15" s="1" t="str">
        <f>IF('hier invullen aub'!I21="","",VLOOKUP('hier invullen aub'!I21,accountnumbers!$E$2:$F$36,2))</f>
        <v/>
      </c>
      <c r="E15" s="1" t="str">
        <f>IF('hier invullen aub'!J21="","",IF('hier invullen aub'!J21 &lt;&gt; "",'hier invullen aub'!J21,IF(D15="BPHRD","IZZZZZ","")))</f>
        <v/>
      </c>
      <c r="F15" s="1" t="str">
        <f>IF('hier invullen aub'!K21="","",'hier invullen aub'!K21 )</f>
        <v/>
      </c>
      <c r="G15" s="16" t="str">
        <f>IF(B15="","",+'hier invullen aub'!F21)</f>
        <v/>
      </c>
      <c r="H15" s="1" t="str">
        <f>IF(B15="","",+'hier invullen aub'!C21)</f>
        <v/>
      </c>
      <c r="I15" s="2" t="str">
        <f>IF(B15="","",+'hier invullen aub'!N21)</f>
        <v/>
      </c>
      <c r="J15" s="2" t="str">
        <f t="shared" si="1"/>
        <v/>
      </c>
    </row>
    <row r="16" spans="1:16">
      <c r="A16" s="2" t="str">
        <f t="shared" si="0"/>
        <v/>
      </c>
      <c r="B16" s="1" t="str">
        <f>IF('hier invullen aub'!C22="","",VLOOKUP('hier invullen aub'!G22,accountnumbers!$B$2:$C$41,2))</f>
        <v/>
      </c>
      <c r="C16" s="1" t="str">
        <f>IF(B16="","",+'hier invullen aub'!H22)</f>
        <v/>
      </c>
      <c r="D16" s="1" t="str">
        <f>IF('hier invullen aub'!I22="","",VLOOKUP('hier invullen aub'!I22,accountnumbers!$E$2:$F$36,2))</f>
        <v/>
      </c>
      <c r="E16" s="1" t="str">
        <f>IF('hier invullen aub'!J22="","",IF('hier invullen aub'!J22 &lt;&gt; "",'hier invullen aub'!J22,IF(D16="BPHRD","IZZZZZ","")))</f>
        <v/>
      </c>
      <c r="F16" s="1" t="str">
        <f>IF('hier invullen aub'!K22="","",'hier invullen aub'!K22 )</f>
        <v/>
      </c>
      <c r="G16" s="16" t="str">
        <f>IF(B16="","",+'hier invullen aub'!F22)</f>
        <v/>
      </c>
      <c r="H16" s="1" t="str">
        <f>IF(B16="","",+'hier invullen aub'!C22)</f>
        <v/>
      </c>
      <c r="I16" s="2" t="str">
        <f>IF(B16="","",+'hier invullen aub'!N22)</f>
        <v/>
      </c>
      <c r="J16" s="2" t="str">
        <f t="shared" si="1"/>
        <v/>
      </c>
    </row>
    <row r="17" spans="1:10">
      <c r="A17" s="2" t="str">
        <f t="shared" si="0"/>
        <v/>
      </c>
      <c r="B17" s="1" t="str">
        <f>IF('hier invullen aub'!C23="","",VLOOKUP('hier invullen aub'!G23,accountnumbers!$B$2:$C$41,2))</f>
        <v/>
      </c>
      <c r="C17" s="1" t="str">
        <f>IF(B17="","",+'hier invullen aub'!H23)</f>
        <v/>
      </c>
      <c r="D17" s="1" t="str">
        <f>IF('hier invullen aub'!I23="","",VLOOKUP('hier invullen aub'!I23,accountnumbers!$E$2:$F$36,2))</f>
        <v/>
      </c>
      <c r="E17" s="1" t="str">
        <f>IF('hier invullen aub'!J23="","",IF('hier invullen aub'!J23 &lt;&gt; "",'hier invullen aub'!J23,IF(D17="BPHRD","IZZZZZ","")))</f>
        <v/>
      </c>
      <c r="F17" s="1" t="str">
        <f>IF('hier invullen aub'!K23="","",'hier invullen aub'!K23 )</f>
        <v/>
      </c>
      <c r="G17" s="16" t="str">
        <f>IF(B17="","",+'hier invullen aub'!F23)</f>
        <v/>
      </c>
      <c r="H17" s="1" t="str">
        <f>IF(B17="","",+'hier invullen aub'!C23)</f>
        <v/>
      </c>
      <c r="I17" s="2" t="str">
        <f>IF(B17="","",+'hier invullen aub'!N23)</f>
        <v/>
      </c>
      <c r="J17" s="2" t="str">
        <f t="shared" si="1"/>
        <v/>
      </c>
    </row>
    <row r="18" spans="1:10">
      <c r="A18" s="2" t="str">
        <f t="shared" si="0"/>
        <v/>
      </c>
      <c r="B18" s="1" t="str">
        <f>IF('hier invullen aub'!C24="","",VLOOKUP('hier invullen aub'!G24,accountnumbers!$B$2:$C$41,2))</f>
        <v/>
      </c>
      <c r="C18" s="1" t="str">
        <f>IF(B18="","",+'hier invullen aub'!H24)</f>
        <v/>
      </c>
      <c r="D18" s="1" t="str">
        <f>IF('hier invullen aub'!I24="","",VLOOKUP('hier invullen aub'!I24,accountnumbers!$E$2:$F$36,2))</f>
        <v/>
      </c>
      <c r="E18" s="1" t="str">
        <f>IF('hier invullen aub'!J24="","",IF('hier invullen aub'!J24 &lt;&gt; "",'hier invullen aub'!J24,IF(D18="BPHRD","IZZZZZ","")))</f>
        <v/>
      </c>
      <c r="F18" s="1" t="str">
        <f>IF('hier invullen aub'!K24="","",'hier invullen aub'!K24 )</f>
        <v/>
      </c>
      <c r="G18" s="16" t="str">
        <f>IF(B18="","",+'hier invullen aub'!F24)</f>
        <v/>
      </c>
      <c r="H18" s="1" t="str">
        <f>IF(B18="","",+'hier invullen aub'!C24)</f>
        <v/>
      </c>
      <c r="I18" s="2" t="str">
        <f>IF(B18="","",+'hier invullen aub'!N24)</f>
        <v/>
      </c>
      <c r="J18" s="2" t="str">
        <f t="shared" si="1"/>
        <v/>
      </c>
    </row>
    <row r="19" spans="1:10">
      <c r="A19" s="2" t="str">
        <f t="shared" si="0"/>
        <v/>
      </c>
      <c r="B19" s="1" t="str">
        <f>IF('hier invullen aub'!C25="","",VLOOKUP('hier invullen aub'!G25,accountnumbers!$B$2:$C$41,2))</f>
        <v/>
      </c>
      <c r="C19" s="1" t="str">
        <f>IF(B19="","",+'hier invullen aub'!H25)</f>
        <v/>
      </c>
      <c r="D19" s="1" t="str">
        <f>IF('hier invullen aub'!I25="","",VLOOKUP('hier invullen aub'!I25,accountnumbers!$E$2:$F$36,2))</f>
        <v/>
      </c>
      <c r="E19" s="1" t="str">
        <f>IF('hier invullen aub'!J25="","",IF('hier invullen aub'!J25 &lt;&gt; "",'hier invullen aub'!J25,IF(D19="BPHRD","IZZZZZ","")))</f>
        <v/>
      </c>
      <c r="F19" s="1" t="str">
        <f>IF('hier invullen aub'!K25="","",'hier invullen aub'!K25 )</f>
        <v/>
      </c>
      <c r="G19" s="16" t="str">
        <f>IF(B19="","",+'hier invullen aub'!F25)</f>
        <v/>
      </c>
      <c r="H19" s="1" t="str">
        <f>IF(B19="","",+'hier invullen aub'!C25)</f>
        <v/>
      </c>
      <c r="I19" s="2" t="str">
        <f>IF(B19="","",+'hier invullen aub'!N25)</f>
        <v/>
      </c>
      <c r="J19" s="2" t="str">
        <f t="shared" si="1"/>
        <v/>
      </c>
    </row>
    <row r="20" spans="1:10">
      <c r="A20" s="2" t="str">
        <f t="shared" si="0"/>
        <v/>
      </c>
      <c r="B20" s="1" t="str">
        <f>IF('hier invullen aub'!C26="","",VLOOKUP('hier invullen aub'!G26,accountnumbers!$B$2:$C$41,2))</f>
        <v/>
      </c>
      <c r="C20" s="1" t="str">
        <f>IF(B20="","",+'hier invullen aub'!H26)</f>
        <v/>
      </c>
      <c r="D20" s="1" t="str">
        <f>IF('hier invullen aub'!I26="","",VLOOKUP('hier invullen aub'!I26,accountnumbers!$E$2:$F$36,2))</f>
        <v/>
      </c>
      <c r="E20" s="1" t="str">
        <f>IF('hier invullen aub'!J26="","",IF('hier invullen aub'!J26 &lt;&gt; "",'hier invullen aub'!J26,IF(D20="BPHRD","IZZZZZ","")))</f>
        <v/>
      </c>
      <c r="F20" s="1" t="str">
        <f>IF('hier invullen aub'!K26="","",'hier invullen aub'!K26 )</f>
        <v/>
      </c>
      <c r="G20" s="16" t="str">
        <f>IF(B20="","",+'hier invullen aub'!F26)</f>
        <v/>
      </c>
      <c r="H20" s="1" t="str">
        <f>IF(B20="","",+'hier invullen aub'!C26)</f>
        <v/>
      </c>
      <c r="I20" s="2" t="str">
        <f>IF(B20="","",+'hier invullen aub'!N26)</f>
        <v/>
      </c>
      <c r="J20" s="2" t="str">
        <f t="shared" si="1"/>
        <v/>
      </c>
    </row>
    <row r="21" spans="1:10">
      <c r="A21" s="2" t="str">
        <f t="shared" si="0"/>
        <v/>
      </c>
      <c r="B21" s="1" t="str">
        <f>IF('hier invullen aub'!C27="","",VLOOKUP('hier invullen aub'!G27,accountnumbers!$B$2:$C$41,2))</f>
        <v/>
      </c>
      <c r="C21" s="1" t="str">
        <f>IF(B21="","",+'hier invullen aub'!H27)</f>
        <v/>
      </c>
      <c r="D21" s="1" t="str">
        <f>IF('hier invullen aub'!I27="","",VLOOKUP('hier invullen aub'!I27,accountnumbers!$E$2:$F$36,2))</f>
        <v/>
      </c>
      <c r="E21" s="1" t="str">
        <f>IF('hier invullen aub'!J27="","",IF('hier invullen aub'!J27 &lt;&gt; "",'hier invullen aub'!J27,IF(D21="BPHRD","IZZZZZ","")))</f>
        <v/>
      </c>
      <c r="F21" s="1" t="str">
        <f>IF('hier invullen aub'!K27="","",'hier invullen aub'!K27 )</f>
        <v/>
      </c>
      <c r="G21" s="16" t="str">
        <f>IF(B21="","",+'hier invullen aub'!F27)</f>
        <v/>
      </c>
      <c r="H21" s="1" t="str">
        <f>IF(B21="","",+'hier invullen aub'!C27)</f>
        <v/>
      </c>
      <c r="I21" s="2" t="str">
        <f>IF(B21="","",+'hier invullen aub'!N27)</f>
        <v/>
      </c>
      <c r="J21" s="2" t="str">
        <f t="shared" si="1"/>
        <v/>
      </c>
    </row>
    <row r="22" spans="1:10">
      <c r="A22" s="2" t="str">
        <f t="shared" si="0"/>
        <v/>
      </c>
      <c r="B22" s="1" t="str">
        <f>IF('hier invullen aub'!C28="","",VLOOKUP('hier invullen aub'!G28,accountnumbers!$B$2:$C$41,2))</f>
        <v/>
      </c>
      <c r="C22" s="1" t="str">
        <f>IF(B22="","",+'hier invullen aub'!H28)</f>
        <v/>
      </c>
      <c r="D22" s="1" t="str">
        <f>IF('hier invullen aub'!I28="","",VLOOKUP('hier invullen aub'!I28,accountnumbers!$E$2:$F$36,2))</f>
        <v/>
      </c>
      <c r="E22" s="1" t="str">
        <f>IF('hier invullen aub'!J28="","",IF('hier invullen aub'!J28 &lt;&gt; "",'hier invullen aub'!J28,IF(D22="BPHRD","IZZZZZ","")))</f>
        <v/>
      </c>
      <c r="F22" s="1" t="str">
        <f>IF('hier invullen aub'!K28="","",'hier invullen aub'!K28 )</f>
        <v/>
      </c>
      <c r="G22" s="16" t="str">
        <f>IF(B22="","",+'hier invullen aub'!F28)</f>
        <v/>
      </c>
      <c r="H22" s="1" t="str">
        <f>IF(B22="","",+'hier invullen aub'!C28)</f>
        <v/>
      </c>
      <c r="I22" s="2" t="str">
        <f>IF(B22="","",+'hier invullen aub'!N28)</f>
        <v/>
      </c>
      <c r="J22" s="2" t="str">
        <f t="shared" si="1"/>
        <v/>
      </c>
    </row>
    <row r="23" spans="1:10">
      <c r="A23" s="2" t="str">
        <f t="shared" si="0"/>
        <v/>
      </c>
      <c r="B23" s="1" t="str">
        <f>IF('hier invullen aub'!C29="","",VLOOKUP('hier invullen aub'!G29,accountnumbers!$B$2:$C$41,2))</f>
        <v/>
      </c>
      <c r="C23" s="1" t="str">
        <f>IF(B23="","",+'hier invullen aub'!H29)</f>
        <v/>
      </c>
      <c r="D23" s="1" t="str">
        <f>IF('hier invullen aub'!I29="","",VLOOKUP('hier invullen aub'!I29,accountnumbers!$E$2:$F$36,2))</f>
        <v/>
      </c>
      <c r="E23" s="1" t="str">
        <f>IF('hier invullen aub'!J29="","",IF('hier invullen aub'!J29 &lt;&gt; "",'hier invullen aub'!J29,IF(D23="BPHRD","IZZZZZ","")))</f>
        <v/>
      </c>
      <c r="F23" s="1" t="str">
        <f>IF('hier invullen aub'!K29="","",'hier invullen aub'!K29 )</f>
        <v/>
      </c>
      <c r="G23" s="16" t="str">
        <f>IF(B23="","",+'hier invullen aub'!F29)</f>
        <v/>
      </c>
      <c r="H23" s="1" t="str">
        <f>IF(B23="","",+'hier invullen aub'!C29)</f>
        <v/>
      </c>
      <c r="I23" s="2" t="str">
        <f>IF(B23="","",+'hier invullen aub'!N29)</f>
        <v/>
      </c>
      <c r="J23" s="2" t="str">
        <f t="shared" si="1"/>
        <v/>
      </c>
    </row>
    <row r="24" spans="1:10">
      <c r="A24" s="2" t="str">
        <f t="shared" si="0"/>
        <v/>
      </c>
      <c r="B24" s="1" t="str">
        <f>IF('hier invullen aub'!C30="","",VLOOKUP('hier invullen aub'!G30,accountnumbers!$B$2:$C$41,2))</f>
        <v/>
      </c>
      <c r="C24" s="1" t="str">
        <f>IF(B24="","",+'hier invullen aub'!H30)</f>
        <v/>
      </c>
      <c r="D24" s="1" t="str">
        <f>IF('hier invullen aub'!I30="","",VLOOKUP('hier invullen aub'!I30,accountnumbers!$E$2:$F$36,2))</f>
        <v/>
      </c>
      <c r="E24" s="1" t="str">
        <f>IF('hier invullen aub'!J30="","",IF('hier invullen aub'!J30 &lt;&gt; "",'hier invullen aub'!J30,IF(D24="BPHRD","IZZZZZ","")))</f>
        <v/>
      </c>
      <c r="F24" s="1" t="str">
        <f>IF('hier invullen aub'!K30="","",'hier invullen aub'!K30 )</f>
        <v/>
      </c>
      <c r="G24" s="16" t="str">
        <f>IF(B24="","",+'hier invullen aub'!F30)</f>
        <v/>
      </c>
      <c r="H24" s="1" t="str">
        <f>IF(B24="","",+'hier invullen aub'!C30)</f>
        <v/>
      </c>
      <c r="I24" s="2" t="str">
        <f>IF(B24="","",+'hier invullen aub'!N30)</f>
        <v/>
      </c>
      <c r="J24" s="2" t="str">
        <f t="shared" si="1"/>
        <v/>
      </c>
    </row>
    <row r="25" spans="1:10">
      <c r="A25" s="2" t="str">
        <f t="shared" si="0"/>
        <v/>
      </c>
      <c r="B25" s="1" t="str">
        <f>IF('hier invullen aub'!C31="","",VLOOKUP('hier invullen aub'!G31,accountnumbers!$B$2:$C$41,2))</f>
        <v/>
      </c>
      <c r="C25" s="1" t="str">
        <f>IF(B25="","",+'hier invullen aub'!H31)</f>
        <v/>
      </c>
      <c r="D25" s="1" t="str">
        <f>IF('hier invullen aub'!I31="","",VLOOKUP('hier invullen aub'!I31,accountnumbers!$E$2:$F$36,2))</f>
        <v/>
      </c>
      <c r="E25" s="1" t="str">
        <f>IF('hier invullen aub'!J31="","",IF('hier invullen aub'!J31 &lt;&gt; "",'hier invullen aub'!J31,IF(D25="BPHRD","IZZZZZ","")))</f>
        <v/>
      </c>
      <c r="F25" s="1" t="str">
        <f>IF('hier invullen aub'!K31="","",'hier invullen aub'!K31 )</f>
        <v/>
      </c>
      <c r="G25" s="16" t="str">
        <f>IF(B25="","",+'hier invullen aub'!F31)</f>
        <v/>
      </c>
      <c r="H25" s="1" t="str">
        <f>IF(B25="","",+'hier invullen aub'!C31)</f>
        <v/>
      </c>
      <c r="I25" s="2" t="str">
        <f>IF(B25="","",+'hier invullen aub'!N31)</f>
        <v/>
      </c>
      <c r="J25" s="2" t="str">
        <f t="shared" si="1"/>
        <v/>
      </c>
    </row>
    <row r="26" spans="1:10">
      <c r="A26" s="2" t="str">
        <f t="shared" si="0"/>
        <v/>
      </c>
      <c r="B26" s="1" t="str">
        <f>IF('hier invullen aub'!C32="","",VLOOKUP('hier invullen aub'!G32,accountnumbers!$B$2:$C$41,2))</f>
        <v/>
      </c>
      <c r="C26" s="1" t="str">
        <f>IF(B26="","",+'hier invullen aub'!H32)</f>
        <v/>
      </c>
      <c r="D26" s="1" t="str">
        <f>IF('hier invullen aub'!I32="","",VLOOKUP('hier invullen aub'!I32,accountnumbers!$E$2:$F$36,2))</f>
        <v/>
      </c>
      <c r="E26" s="1" t="str">
        <f>IF('hier invullen aub'!J32="","",IF('hier invullen aub'!J32 &lt;&gt; "",'hier invullen aub'!J32,IF(D26="BPHRD","IZZZZZ","")))</f>
        <v/>
      </c>
      <c r="F26" s="1" t="str">
        <f>IF('hier invullen aub'!K32="","",'hier invullen aub'!K32 )</f>
        <v/>
      </c>
      <c r="G26" s="16" t="str">
        <f>IF(B26="","",+'hier invullen aub'!F32)</f>
        <v/>
      </c>
      <c r="H26" s="1" t="str">
        <f>IF(B26="","",+'hier invullen aub'!C32)</f>
        <v/>
      </c>
      <c r="I26" s="2" t="str">
        <f>IF(B26="","",+'hier invullen aub'!N32)</f>
        <v/>
      </c>
      <c r="J26" s="2" t="str">
        <f t="shared" si="1"/>
        <v/>
      </c>
    </row>
    <row r="27" spans="1:10">
      <c r="A27" s="2" t="str">
        <f t="shared" si="0"/>
        <v/>
      </c>
      <c r="B27" s="1" t="str">
        <f>IF('hier invullen aub'!C33="","",VLOOKUP('hier invullen aub'!G33,accountnumbers!$B$2:$C$41,2))</f>
        <v/>
      </c>
      <c r="C27" s="1" t="str">
        <f>IF(B27="","",+'hier invullen aub'!H33)</f>
        <v/>
      </c>
      <c r="D27" s="1" t="str">
        <f>IF('hier invullen aub'!I33="","",VLOOKUP('hier invullen aub'!I33,accountnumbers!$E$2:$F$36,2))</f>
        <v/>
      </c>
      <c r="E27" s="1" t="str">
        <f>IF('hier invullen aub'!J33="","",IF('hier invullen aub'!J33 &lt;&gt; "",'hier invullen aub'!J33,IF(D27="BPHRD","IZZZZZ","")))</f>
        <v/>
      </c>
      <c r="F27" s="1" t="str">
        <f>IF('hier invullen aub'!K33="","",'hier invullen aub'!K33 )</f>
        <v/>
      </c>
      <c r="G27" s="16" t="str">
        <f>IF(B27="","",+'hier invullen aub'!F33)</f>
        <v/>
      </c>
      <c r="H27" s="1" t="str">
        <f>IF(B27="","",+'hier invullen aub'!C33)</f>
        <v/>
      </c>
      <c r="I27" s="2" t="str">
        <f>IF(B27="","",+'hier invullen aub'!N33)</f>
        <v/>
      </c>
      <c r="J27" s="2" t="str">
        <f t="shared" si="1"/>
        <v/>
      </c>
    </row>
    <row r="28" spans="1:10">
      <c r="A28" s="2" t="str">
        <f t="shared" si="0"/>
        <v/>
      </c>
      <c r="B28" s="1" t="str">
        <f>IF('hier invullen aub'!C34="","",VLOOKUP('hier invullen aub'!G34,accountnumbers!$B$2:$C$41,2))</f>
        <v/>
      </c>
      <c r="C28" s="1" t="str">
        <f>IF(B28="","",+'hier invullen aub'!H34)</f>
        <v/>
      </c>
      <c r="D28" s="1" t="str">
        <f>IF('hier invullen aub'!I34="","",VLOOKUP('hier invullen aub'!I34,accountnumbers!$E$2:$F$36,2))</f>
        <v/>
      </c>
      <c r="E28" s="1" t="str">
        <f>IF('hier invullen aub'!J34="","",IF('hier invullen aub'!J34 &lt;&gt; "",'hier invullen aub'!J34,IF(D28="BPHRD","IZZZZZ","")))</f>
        <v/>
      </c>
      <c r="F28" s="1" t="str">
        <f>IF('hier invullen aub'!K34="","",'hier invullen aub'!K34 )</f>
        <v/>
      </c>
      <c r="G28" s="16" t="str">
        <f>IF(B28="","",+'hier invullen aub'!F34)</f>
        <v/>
      </c>
      <c r="H28" s="1" t="str">
        <f>IF(B28="","",+'hier invullen aub'!C34)</f>
        <v/>
      </c>
      <c r="I28" s="2" t="str">
        <f>IF(B28="","",+'hier invullen aub'!N34)</f>
        <v/>
      </c>
      <c r="J28" s="2" t="str">
        <f t="shared" si="1"/>
        <v/>
      </c>
    </row>
    <row r="29" spans="1:10">
      <c r="A29" s="2" t="str">
        <f t="shared" si="0"/>
        <v/>
      </c>
      <c r="B29" s="1" t="str">
        <f>IF('hier invullen aub'!C35="","",VLOOKUP('hier invullen aub'!G35,accountnumbers!$B$2:$C$41,2))</f>
        <v/>
      </c>
      <c r="C29" s="1" t="str">
        <f>IF(B29="","",+'hier invullen aub'!H35)</f>
        <v/>
      </c>
      <c r="D29" s="1" t="str">
        <f>IF('hier invullen aub'!I35="","",VLOOKUP('hier invullen aub'!I35,accountnumbers!$E$2:$F$36,2))</f>
        <v/>
      </c>
      <c r="E29" s="1" t="str">
        <f>IF('hier invullen aub'!J35="","",IF('hier invullen aub'!J35 &lt;&gt; "",'hier invullen aub'!J35,IF(D29="BPHRD","IZZZZZ","")))</f>
        <v/>
      </c>
      <c r="F29" s="1" t="str">
        <f>IF('hier invullen aub'!K35="","",'hier invullen aub'!K35 )</f>
        <v/>
      </c>
      <c r="G29" s="16" t="str">
        <f>IF(B29="","",+'hier invullen aub'!F35)</f>
        <v/>
      </c>
      <c r="H29" s="1" t="str">
        <f>IF(B29="","",+'hier invullen aub'!C35)</f>
        <v/>
      </c>
      <c r="I29" s="2" t="str">
        <f>IF(B29="","",+'hier invullen aub'!N35)</f>
        <v/>
      </c>
      <c r="J29" s="2" t="str">
        <f t="shared" si="1"/>
        <v/>
      </c>
    </row>
    <row r="30" spans="1:10">
      <c r="A30" s="2" t="str">
        <f t="shared" si="0"/>
        <v/>
      </c>
      <c r="B30" s="1" t="str">
        <f>IF('hier invullen aub'!C36="","",VLOOKUP('hier invullen aub'!G36,accountnumbers!$B$2:$C$41,2))</f>
        <v/>
      </c>
      <c r="C30" s="1" t="str">
        <f>IF(B30="","",+'hier invullen aub'!H36)</f>
        <v/>
      </c>
      <c r="D30" s="1" t="str">
        <f>IF('hier invullen aub'!I36="","",VLOOKUP('hier invullen aub'!I36,accountnumbers!$E$2:$F$36,2))</f>
        <v/>
      </c>
      <c r="E30" s="1" t="str">
        <f>IF('hier invullen aub'!J36="","",IF('hier invullen aub'!J36 &lt;&gt; "",'hier invullen aub'!J36,IF(D30="BPHRD","IZZZZZ","")))</f>
        <v/>
      </c>
      <c r="F30" s="1" t="str">
        <f>IF('hier invullen aub'!K36="","",'hier invullen aub'!K36 )</f>
        <v/>
      </c>
      <c r="G30" s="16" t="str">
        <f>IF(B30="","",+'hier invullen aub'!F36)</f>
        <v/>
      </c>
      <c r="H30" s="1" t="str">
        <f>IF(B30="","",+'hier invullen aub'!C36)</f>
        <v/>
      </c>
      <c r="I30" s="2" t="str">
        <f>IF(B30="","",+'hier invullen aub'!N36)</f>
        <v/>
      </c>
      <c r="J30" s="2" t="str">
        <f t="shared" si="1"/>
        <v/>
      </c>
    </row>
    <row r="31" spans="1:10">
      <c r="A31" s="2" t="str">
        <f t="shared" si="0"/>
        <v/>
      </c>
      <c r="B31" s="1" t="str">
        <f>IF('hier invullen aub'!C37="","",VLOOKUP('hier invullen aub'!G37,accountnumbers!$B$2:$C$41,2))</f>
        <v/>
      </c>
      <c r="C31" s="1" t="str">
        <f>IF(B31="","",+'hier invullen aub'!H37)</f>
        <v/>
      </c>
      <c r="D31" s="1" t="str">
        <f>IF('hier invullen aub'!I37="","",VLOOKUP('hier invullen aub'!I37,accountnumbers!$E$2:$F$36,2))</f>
        <v/>
      </c>
      <c r="E31" s="1" t="str">
        <f>IF('hier invullen aub'!J37="","",IF('hier invullen aub'!J37 &lt;&gt; "",'hier invullen aub'!J37,IF(D31="BPHRD","IZZZZZ","")))</f>
        <v/>
      </c>
      <c r="F31" s="1" t="str">
        <f>IF('hier invullen aub'!K37="","",'hier invullen aub'!K37 )</f>
        <v/>
      </c>
      <c r="G31" s="16" t="str">
        <f>IF(B31="","",+'hier invullen aub'!F37)</f>
        <v/>
      </c>
      <c r="H31" s="1" t="str">
        <f>IF(B31="","",+'hier invullen aub'!C37)</f>
        <v/>
      </c>
      <c r="I31" s="2" t="str">
        <f>IF(B31="","",+'hier invullen aub'!N37)</f>
        <v/>
      </c>
      <c r="J31" s="2" t="str">
        <f t="shared" si="1"/>
        <v/>
      </c>
    </row>
    <row r="32" spans="1:10">
      <c r="A32" s="2" t="str">
        <f t="shared" si="0"/>
        <v/>
      </c>
      <c r="B32" s="1" t="str">
        <f>IF('hier invullen aub'!C38="","",VLOOKUP('hier invullen aub'!G38,accountnumbers!$B$2:$C$41,2))</f>
        <v/>
      </c>
      <c r="C32" s="1" t="str">
        <f>IF(B32="","",+'hier invullen aub'!H38)</f>
        <v/>
      </c>
      <c r="D32" s="1" t="str">
        <f>IF('hier invullen aub'!I38="","",VLOOKUP('hier invullen aub'!I38,accountnumbers!$E$2:$F$36,2))</f>
        <v/>
      </c>
      <c r="E32" s="1" t="str">
        <f>IF('hier invullen aub'!J38="","",IF('hier invullen aub'!J38 &lt;&gt; "",'hier invullen aub'!J38,IF(D32="BPHRD","IZZZZZ","")))</f>
        <v/>
      </c>
      <c r="F32" s="1" t="str">
        <f>IF('hier invullen aub'!K38="","",'hier invullen aub'!K38 )</f>
        <v/>
      </c>
      <c r="G32" s="16" t="str">
        <f>IF(B32="","",+'hier invullen aub'!F38)</f>
        <v/>
      </c>
      <c r="H32" s="1" t="str">
        <f>IF(B32="","",+'hier invullen aub'!C38)</f>
        <v/>
      </c>
      <c r="I32" s="2" t="str">
        <f>IF(B32="","",+'hier invullen aub'!N38)</f>
        <v/>
      </c>
      <c r="J32" s="2" t="str">
        <f t="shared" si="1"/>
        <v/>
      </c>
    </row>
    <row r="33" spans="1:10">
      <c r="A33" s="2" t="str">
        <f t="shared" si="0"/>
        <v/>
      </c>
      <c r="B33" s="1" t="str">
        <f>IF('hier invullen aub'!C39="","",VLOOKUP('hier invullen aub'!G39,accountnumbers!$B$2:$C$41,2))</f>
        <v/>
      </c>
      <c r="C33" s="1" t="str">
        <f>IF(B33="","",+'hier invullen aub'!H39)</f>
        <v/>
      </c>
      <c r="D33" s="1" t="str">
        <f>IF('hier invullen aub'!I39="","",VLOOKUP('hier invullen aub'!I39,accountnumbers!$E$2:$F$36,2))</f>
        <v/>
      </c>
      <c r="E33" s="1" t="str">
        <f>IF('hier invullen aub'!J39="","",IF('hier invullen aub'!J39 &lt;&gt; "",'hier invullen aub'!J39,IF(D33="BPHRD","IZZZZZ","")))</f>
        <v/>
      </c>
      <c r="F33" s="1" t="str">
        <f>IF('hier invullen aub'!K39="","",'hier invullen aub'!K39 )</f>
        <v/>
      </c>
      <c r="G33" s="16" t="str">
        <f>IF(B33="","",+'hier invullen aub'!F39)</f>
        <v/>
      </c>
      <c r="H33" s="1" t="str">
        <f>IF(B33="","",+'hier invullen aub'!C39)</f>
        <v/>
      </c>
      <c r="I33" s="2" t="str">
        <f>IF(B33="","",+'hier invullen aub'!N39)</f>
        <v/>
      </c>
      <c r="J33" s="2" t="str">
        <f t="shared" si="1"/>
        <v/>
      </c>
    </row>
    <row r="34" spans="1:10">
      <c r="A34" s="2" t="str">
        <f t="shared" si="0"/>
        <v/>
      </c>
      <c r="B34" s="1" t="str">
        <f>IF('hier invullen aub'!C40="","",VLOOKUP('hier invullen aub'!G40,accountnumbers!$B$2:$C$41,2))</f>
        <v/>
      </c>
      <c r="C34" s="1" t="str">
        <f>IF(B34="","",+'hier invullen aub'!H40)</f>
        <v/>
      </c>
      <c r="D34" s="1" t="str">
        <f>IF('hier invullen aub'!I40="","",VLOOKUP('hier invullen aub'!I40,accountnumbers!$E$2:$F$36,2))</f>
        <v/>
      </c>
      <c r="E34" s="1" t="str">
        <f>IF('hier invullen aub'!J40="","",IF('hier invullen aub'!J40 &lt;&gt; "",'hier invullen aub'!J40,IF(D34="BPHRD","IZZZZZ","")))</f>
        <v/>
      </c>
      <c r="F34" s="1" t="str">
        <f>IF('hier invullen aub'!K40="","",'hier invullen aub'!K40 )</f>
        <v/>
      </c>
      <c r="G34" s="16" t="str">
        <f>IF(B34="","",+'hier invullen aub'!F40)</f>
        <v/>
      </c>
      <c r="H34" s="1" t="str">
        <f>IF(B34="","",+'hier invullen aub'!C40)</f>
        <v/>
      </c>
      <c r="I34" s="2" t="str">
        <f>IF(B34="","",+'hier invullen aub'!N40)</f>
        <v/>
      </c>
      <c r="J34" s="2" t="str">
        <f t="shared" si="1"/>
        <v/>
      </c>
    </row>
    <row r="35" spans="1:10">
      <c r="A35" s="2" t="str">
        <f t="shared" si="0"/>
        <v/>
      </c>
      <c r="B35" s="1" t="str">
        <f>IF('hier invullen aub'!C41="","",VLOOKUP('hier invullen aub'!G41,accountnumbers!$B$2:$C$41,2))</f>
        <v/>
      </c>
      <c r="C35" s="1" t="str">
        <f>IF(B35="","",+'hier invullen aub'!H41)</f>
        <v/>
      </c>
      <c r="D35" s="1" t="str">
        <f>IF('hier invullen aub'!I41="","",VLOOKUP('hier invullen aub'!I41,accountnumbers!$E$2:$F$36,2))</f>
        <v/>
      </c>
      <c r="E35" s="1" t="str">
        <f>IF('hier invullen aub'!J41="","",IF('hier invullen aub'!J41 &lt;&gt; "",'hier invullen aub'!J41,IF(D35="BPHRD","IZZZZZ","")))</f>
        <v/>
      </c>
      <c r="F35" s="1" t="str">
        <f>IF('hier invullen aub'!K41="","",'hier invullen aub'!K41 )</f>
        <v/>
      </c>
      <c r="G35" s="16" t="str">
        <f>IF(B35="","",+'hier invullen aub'!F41)</f>
        <v/>
      </c>
      <c r="H35" s="1" t="str">
        <f>IF(B35="","",+'hier invullen aub'!C41)</f>
        <v/>
      </c>
      <c r="I35" s="2" t="str">
        <f>IF(B35="","",+'hier invullen aub'!N41)</f>
        <v/>
      </c>
      <c r="J35" s="2" t="str">
        <f t="shared" si="1"/>
        <v/>
      </c>
    </row>
    <row r="36" spans="1:10">
      <c r="A36" s="2" t="str">
        <f t="shared" si="0"/>
        <v/>
      </c>
      <c r="B36" s="1" t="str">
        <f>IF('hier invullen aub'!C42="","",VLOOKUP('hier invullen aub'!G42,accountnumbers!$B$2:$C$41,2))</f>
        <v/>
      </c>
      <c r="C36" s="1" t="str">
        <f>IF(B36="","",+'hier invullen aub'!H42)</f>
        <v/>
      </c>
      <c r="D36" s="1" t="str">
        <f>IF('hier invullen aub'!I42="","",VLOOKUP('hier invullen aub'!I42,accountnumbers!$E$2:$F$36,2))</f>
        <v/>
      </c>
      <c r="E36" s="1" t="str">
        <f>IF('hier invullen aub'!J42="","",IF('hier invullen aub'!J42 &lt;&gt; "",'hier invullen aub'!J42,IF(D36="BPHRD","IZZZZZ","")))</f>
        <v/>
      </c>
      <c r="F36" s="1" t="str">
        <f>IF('hier invullen aub'!K42="","",'hier invullen aub'!K42 )</f>
        <v/>
      </c>
      <c r="G36" s="16" t="str">
        <f>IF(B36="","",+'hier invullen aub'!F42)</f>
        <v/>
      </c>
      <c r="H36" s="1" t="str">
        <f>IF(B36="","",+'hier invullen aub'!C42)</f>
        <v/>
      </c>
      <c r="I36" s="2" t="str">
        <f>IF(B36="","",+'hier invullen aub'!N42)</f>
        <v/>
      </c>
      <c r="J36" s="2" t="str">
        <f t="shared" si="1"/>
        <v/>
      </c>
    </row>
    <row r="37" spans="1:10">
      <c r="A37" s="2" t="str">
        <f t="shared" si="0"/>
        <v/>
      </c>
      <c r="B37" s="1" t="str">
        <f>IF('hier invullen aub'!C43="","",VLOOKUP('hier invullen aub'!G43,accountnumbers!$B$2:$C$41,2))</f>
        <v/>
      </c>
      <c r="C37" s="1" t="str">
        <f>IF(B37="","",+'hier invullen aub'!H43)</f>
        <v/>
      </c>
      <c r="D37" s="1" t="str">
        <f>IF('hier invullen aub'!I43="","",VLOOKUP('hier invullen aub'!I43,accountnumbers!$E$2:$F$36,2))</f>
        <v/>
      </c>
      <c r="E37" s="1" t="str">
        <f>IF('hier invullen aub'!J43="","",IF('hier invullen aub'!J43 &lt;&gt; "",'hier invullen aub'!J43,IF(D37="BPHRD","IZZZZZ","")))</f>
        <v/>
      </c>
      <c r="F37" s="1" t="str">
        <f>IF('hier invullen aub'!K43="","",'hier invullen aub'!K43 )</f>
        <v/>
      </c>
      <c r="G37" s="16" t="str">
        <f>IF(B37="","",+'hier invullen aub'!F43)</f>
        <v/>
      </c>
      <c r="H37" s="1" t="str">
        <f>IF(B37="","",+'hier invullen aub'!C43)</f>
        <v/>
      </c>
      <c r="I37" s="2" t="str">
        <f>IF(B37="","",+'hier invullen aub'!N43)</f>
        <v/>
      </c>
      <c r="J37" s="2" t="str">
        <f t="shared" si="1"/>
        <v/>
      </c>
    </row>
    <row r="38" spans="1:10">
      <c r="A38" s="2" t="str">
        <f t="shared" si="0"/>
        <v/>
      </c>
      <c r="B38" s="1" t="str">
        <f>IF('hier invullen aub'!C44="","",VLOOKUP('hier invullen aub'!G44,accountnumbers!$B$2:$C$41,2))</f>
        <v/>
      </c>
      <c r="C38" s="1" t="str">
        <f>IF(B38="","",+'hier invullen aub'!H44)</f>
        <v/>
      </c>
      <c r="D38" s="1" t="str">
        <f>IF('hier invullen aub'!I44="","",VLOOKUP('hier invullen aub'!I44,accountnumbers!$E$2:$F$36,2))</f>
        <v/>
      </c>
      <c r="E38" s="1" t="str">
        <f>IF('hier invullen aub'!J44="","",IF('hier invullen aub'!J44 &lt;&gt; "",'hier invullen aub'!J44,IF(D38="BPHRD","IZZZZZ","")))</f>
        <v/>
      </c>
      <c r="F38" s="1" t="str">
        <f>IF('hier invullen aub'!K44="","",'hier invullen aub'!K44 )</f>
        <v/>
      </c>
      <c r="G38" s="16" t="str">
        <f>IF(B38="","",+'hier invullen aub'!F44)</f>
        <v/>
      </c>
      <c r="H38" s="1" t="str">
        <f>IF(B38="","",+'hier invullen aub'!C44)</f>
        <v/>
      </c>
      <c r="I38" s="2" t="str">
        <f>IF(B38="","",+'hier invullen aub'!N44)</f>
        <v/>
      </c>
      <c r="J38" s="2" t="str">
        <f t="shared" si="1"/>
        <v/>
      </c>
    </row>
    <row r="39" spans="1:10">
      <c r="A39" s="2" t="str">
        <f t="shared" si="0"/>
        <v/>
      </c>
      <c r="B39" s="1" t="str">
        <f>IF('hier invullen aub'!C45="","",VLOOKUP('hier invullen aub'!G45,accountnumbers!$B$2:$C$41,2))</f>
        <v/>
      </c>
      <c r="C39" s="1" t="str">
        <f>IF(B39="","",+'hier invullen aub'!H45)</f>
        <v/>
      </c>
      <c r="D39" s="1" t="str">
        <f>IF('hier invullen aub'!I45="","",VLOOKUP('hier invullen aub'!I45,accountnumbers!$E$2:$F$36,2))</f>
        <v/>
      </c>
      <c r="E39" s="1" t="str">
        <f>IF('hier invullen aub'!J45="","",IF('hier invullen aub'!J45 &lt;&gt; "",'hier invullen aub'!J45,IF(D39="BPHRD","IZZZZZ","")))</f>
        <v/>
      </c>
      <c r="F39" s="1" t="str">
        <f>IF('hier invullen aub'!K45="","",'hier invullen aub'!K45 )</f>
        <v/>
      </c>
      <c r="G39" s="16" t="str">
        <f>IF(B39="","",+'hier invullen aub'!F45)</f>
        <v/>
      </c>
      <c r="H39" s="1" t="str">
        <f>IF(B39="","",+'hier invullen aub'!C45)</f>
        <v/>
      </c>
      <c r="I39" s="2" t="str">
        <f>IF(B39="","",+'hier invullen aub'!N45)</f>
        <v/>
      </c>
      <c r="J39" s="2" t="str">
        <f t="shared" si="1"/>
        <v/>
      </c>
    </row>
    <row r="40" spans="1:10">
      <c r="A40" s="2" t="str">
        <f t="shared" si="0"/>
        <v/>
      </c>
      <c r="B40" s="1" t="str">
        <f>IF('hier invullen aub'!C46="","",VLOOKUP('hier invullen aub'!G46,accountnumbers!$B$2:$C$41,2))</f>
        <v/>
      </c>
      <c r="C40" s="1" t="str">
        <f>IF(B40="","",+'hier invullen aub'!H46)</f>
        <v/>
      </c>
      <c r="D40" s="1" t="str">
        <f>IF('hier invullen aub'!I46="","",VLOOKUP('hier invullen aub'!I46,accountnumbers!$E$2:$F$36,2))</f>
        <v/>
      </c>
      <c r="E40" s="1" t="str">
        <f>IF('hier invullen aub'!J46="","",IF('hier invullen aub'!J46 &lt;&gt; "",'hier invullen aub'!J46,IF(D40="BPHRD","IZZZZZ","")))</f>
        <v/>
      </c>
      <c r="F40" s="1" t="str">
        <f>IF('hier invullen aub'!K46="","",'hier invullen aub'!K46 )</f>
        <v/>
      </c>
      <c r="G40" s="16" t="str">
        <f>IF(B40="","",+'hier invullen aub'!F46)</f>
        <v/>
      </c>
      <c r="H40" s="1" t="str">
        <f>IF(B40="","",+'hier invullen aub'!C46)</f>
        <v/>
      </c>
      <c r="I40" s="2" t="str">
        <f>IF(B40="","",+'hier invullen aub'!N46)</f>
        <v/>
      </c>
      <c r="J40" s="2" t="str">
        <f t="shared" si="1"/>
        <v/>
      </c>
    </row>
    <row r="41" spans="1:10">
      <c r="A41" s="2" t="str">
        <f t="shared" si="0"/>
        <v/>
      </c>
      <c r="B41" s="1" t="str">
        <f>IF('hier invullen aub'!C47="","",VLOOKUP('hier invullen aub'!G47,accountnumbers!$B$2:$C$41,2))</f>
        <v/>
      </c>
      <c r="C41" s="1" t="str">
        <f>IF(B41="","",+'hier invullen aub'!H47)</f>
        <v/>
      </c>
      <c r="D41" s="1" t="str">
        <f>IF('hier invullen aub'!I47="","",VLOOKUP('hier invullen aub'!I47,accountnumbers!$E$2:$F$36,2))</f>
        <v/>
      </c>
      <c r="E41" s="1" t="str">
        <f>IF('hier invullen aub'!J47="","",IF('hier invullen aub'!J47 &lt;&gt; "",'hier invullen aub'!J47,IF(D41="BPHRD","IZZZZZ","")))</f>
        <v/>
      </c>
      <c r="F41" s="1" t="str">
        <f>IF('hier invullen aub'!K47="","",'hier invullen aub'!K47 )</f>
        <v/>
      </c>
      <c r="G41" s="16" t="str">
        <f>IF(B41="","",+'hier invullen aub'!F47)</f>
        <v/>
      </c>
      <c r="H41" s="1" t="str">
        <f>IF(B41="","",+'hier invullen aub'!C47)</f>
        <v/>
      </c>
      <c r="I41" s="2" t="str">
        <f>IF(B41="","",+'hier invullen aub'!N47)</f>
        <v/>
      </c>
      <c r="J41" s="2" t="str">
        <f t="shared" si="1"/>
        <v/>
      </c>
    </row>
    <row r="42" spans="1:10">
      <c r="A42" s="2" t="str">
        <f t="shared" si="0"/>
        <v/>
      </c>
      <c r="B42" s="1" t="str">
        <f>IF('hier invullen aub'!C48="","",VLOOKUP('hier invullen aub'!G48,accountnumbers!$B$2:$C$41,2))</f>
        <v/>
      </c>
      <c r="C42" s="1" t="str">
        <f>IF(B42="","",+'hier invullen aub'!H48)</f>
        <v/>
      </c>
      <c r="D42" s="1" t="str">
        <f>IF('hier invullen aub'!I48="","",VLOOKUP('hier invullen aub'!I48,accountnumbers!$E$2:$F$36,2))</f>
        <v/>
      </c>
      <c r="E42" s="1" t="str">
        <f>IF('hier invullen aub'!J48="","",IF('hier invullen aub'!J48 &lt;&gt; "",'hier invullen aub'!J48,IF(D42="BPHRD","IZZZZZ","")))</f>
        <v/>
      </c>
      <c r="F42" s="1" t="str">
        <f>IF('hier invullen aub'!K48="","",'hier invullen aub'!K48 )</f>
        <v/>
      </c>
      <c r="G42" s="16" t="str">
        <f>IF(B42="","",+'hier invullen aub'!F48)</f>
        <v/>
      </c>
      <c r="H42" s="1" t="str">
        <f>IF(B42="","",+'hier invullen aub'!C48)</f>
        <v/>
      </c>
      <c r="I42" s="2" t="str">
        <f>IF(B42="","",+'hier invullen aub'!N48)</f>
        <v/>
      </c>
      <c r="J42" s="2" t="str">
        <f t="shared" si="1"/>
        <v/>
      </c>
    </row>
    <row r="43" spans="1:10">
      <c r="A43" s="2" t="str">
        <f t="shared" si="0"/>
        <v/>
      </c>
      <c r="B43" s="1" t="str">
        <f>IF('hier invullen aub'!C49="","",VLOOKUP('hier invullen aub'!G49,accountnumbers!$B$2:$C$41,2))</f>
        <v/>
      </c>
      <c r="C43" s="1" t="str">
        <f>IF(B43="","",+'hier invullen aub'!H49)</f>
        <v/>
      </c>
      <c r="D43" s="1" t="str">
        <f>IF('hier invullen aub'!I49="","",VLOOKUP('hier invullen aub'!I49,accountnumbers!$E$2:$F$36,2))</f>
        <v/>
      </c>
      <c r="E43" s="1" t="str">
        <f>IF('hier invullen aub'!J49="","",IF('hier invullen aub'!J49 &lt;&gt; "",'hier invullen aub'!J49,IF(D43="BPHRD","IZZZZZ","")))</f>
        <v/>
      </c>
      <c r="F43" s="1" t="str">
        <f>IF('hier invullen aub'!K49="","",'hier invullen aub'!K49 )</f>
        <v/>
      </c>
      <c r="G43" s="16" t="str">
        <f>IF(B43="","",+'hier invullen aub'!F49)</f>
        <v/>
      </c>
      <c r="H43" s="1" t="str">
        <f>IF(B43="","",+'hier invullen aub'!C49)</f>
        <v/>
      </c>
      <c r="I43" s="2" t="str">
        <f>IF(B43="","",+'hier invullen aub'!N49)</f>
        <v/>
      </c>
      <c r="J43" s="2" t="str">
        <f t="shared" si="1"/>
        <v/>
      </c>
    </row>
    <row r="44" spans="1:10">
      <c r="A44" s="2" t="str">
        <f t="shared" si="0"/>
        <v/>
      </c>
      <c r="B44" s="1" t="str">
        <f>IF('hier invullen aub'!C50="","",VLOOKUP('hier invullen aub'!G50,accountnumbers!$B$2:$C$41,2))</f>
        <v/>
      </c>
      <c r="C44" s="1" t="str">
        <f>IF(B44="","",+'hier invullen aub'!H50)</f>
        <v/>
      </c>
      <c r="D44" s="1" t="str">
        <f>IF('hier invullen aub'!I50="","",VLOOKUP('hier invullen aub'!I50,accountnumbers!$E$2:$F$36,2))</f>
        <v/>
      </c>
      <c r="E44" s="1" t="str">
        <f>IF('hier invullen aub'!J50="","",IF('hier invullen aub'!J50 &lt;&gt; "",'hier invullen aub'!J50,IF(D44="BPHRD","IZZZZZ","")))</f>
        <v/>
      </c>
      <c r="F44" s="1" t="str">
        <f>IF('hier invullen aub'!K50="","",'hier invullen aub'!K50 )</f>
        <v/>
      </c>
      <c r="G44" s="16" t="str">
        <f>IF(B44="","",+'hier invullen aub'!F50)</f>
        <v/>
      </c>
      <c r="H44" s="1" t="str">
        <f>IF(B44="","",+'hier invullen aub'!C50)</f>
        <v/>
      </c>
      <c r="I44" s="2" t="str">
        <f>IF(B44="","",+'hier invullen aub'!N50)</f>
        <v/>
      </c>
      <c r="J44" s="2" t="str">
        <f t="shared" si="1"/>
        <v/>
      </c>
    </row>
    <row r="45" spans="1:10">
      <c r="A45" s="2" t="str">
        <f t="shared" si="0"/>
        <v/>
      </c>
      <c r="B45" s="1" t="str">
        <f>IF('hier invullen aub'!C51="","",VLOOKUP('hier invullen aub'!G51,accountnumbers!$B$2:$C$41,2))</f>
        <v/>
      </c>
      <c r="C45" s="1" t="str">
        <f>IF(B45="","",+'hier invullen aub'!H51)</f>
        <v/>
      </c>
      <c r="D45" s="1" t="str">
        <f>IF('hier invullen aub'!I51="","",VLOOKUP('hier invullen aub'!I51,accountnumbers!$E$2:$F$36,2))</f>
        <v/>
      </c>
      <c r="E45" s="1" t="str">
        <f>IF('hier invullen aub'!J51="","",IF('hier invullen aub'!J51 &lt;&gt; "",'hier invullen aub'!J51,IF(D45="BPHRD","IZZZZZ","")))</f>
        <v/>
      </c>
      <c r="F45" s="1" t="str">
        <f>IF('hier invullen aub'!K51="","",'hier invullen aub'!K51 )</f>
        <v/>
      </c>
      <c r="G45" s="16" t="str">
        <f>IF(B45="","",+'hier invullen aub'!F51)</f>
        <v/>
      </c>
      <c r="H45" s="1" t="str">
        <f>IF(B45="","",+'hier invullen aub'!C51)</f>
        <v/>
      </c>
      <c r="I45" s="2" t="str">
        <f>IF(B45="","",+'hier invullen aub'!N51)</f>
        <v/>
      </c>
      <c r="J45" s="2" t="str">
        <f t="shared" si="1"/>
        <v/>
      </c>
    </row>
    <row r="46" spans="1:10">
      <c r="A46" s="2" t="str">
        <f t="shared" si="0"/>
        <v/>
      </c>
      <c r="B46" s="1" t="str">
        <f>IF('hier invullen aub'!C52="","",VLOOKUP('hier invullen aub'!G52,accountnumbers!$B$2:$C$41,2))</f>
        <v/>
      </c>
      <c r="C46" s="1" t="str">
        <f>IF(B46="","",+'hier invullen aub'!H52)</f>
        <v/>
      </c>
      <c r="D46" s="1" t="str">
        <f>IF('hier invullen aub'!I52="","",VLOOKUP('hier invullen aub'!I52,accountnumbers!$E$2:$F$36,2))</f>
        <v/>
      </c>
      <c r="E46" s="1" t="str">
        <f>IF('hier invullen aub'!J52="","",IF('hier invullen aub'!J52 &lt;&gt; "",'hier invullen aub'!J52,IF(D46="BPHRD","IZZZZZ","")))</f>
        <v/>
      </c>
      <c r="F46" s="1" t="str">
        <f>IF('hier invullen aub'!K52="","",'hier invullen aub'!K52 )</f>
        <v/>
      </c>
      <c r="G46" s="16" t="str">
        <f>IF(B46="","",+'hier invullen aub'!F52)</f>
        <v/>
      </c>
      <c r="H46" s="1" t="str">
        <f>IF(B46="","",+'hier invullen aub'!C52)</f>
        <v/>
      </c>
      <c r="I46" s="2" t="str">
        <f>IF(B46="","",+'hier invullen aub'!N52)</f>
        <v/>
      </c>
      <c r="J46" s="2" t="str">
        <f t="shared" si="1"/>
        <v/>
      </c>
    </row>
    <row r="47" spans="1:10">
      <c r="A47" s="2" t="str">
        <f t="shared" si="0"/>
        <v/>
      </c>
      <c r="B47" s="1" t="str">
        <f>IF('hier invullen aub'!C53="","",VLOOKUP('hier invullen aub'!G53,accountnumbers!$B$2:$C$41,2))</f>
        <v/>
      </c>
      <c r="C47" s="1" t="str">
        <f>IF(B47="","",+'hier invullen aub'!H53)</f>
        <v/>
      </c>
      <c r="D47" s="1" t="str">
        <f>IF('hier invullen aub'!I53="","",VLOOKUP('hier invullen aub'!I53,accountnumbers!$E$2:$F$36,2))</f>
        <v/>
      </c>
      <c r="E47" s="1" t="str">
        <f>IF('hier invullen aub'!J53="","",IF('hier invullen aub'!J53 &lt;&gt; "",'hier invullen aub'!J53,IF(D47="BPHRD","IZZZZZ","")))</f>
        <v/>
      </c>
      <c r="F47" s="1" t="str">
        <f>IF('hier invullen aub'!K53="","",'hier invullen aub'!K53 )</f>
        <v/>
      </c>
      <c r="G47" s="16" t="str">
        <f>IF(B47="","",+'hier invullen aub'!F53)</f>
        <v/>
      </c>
      <c r="H47" s="1" t="str">
        <f>IF(B47="","",+'hier invullen aub'!C53)</f>
        <v/>
      </c>
      <c r="I47" s="2" t="str">
        <f>IF(B47="","",+'hier invullen aub'!N53)</f>
        <v/>
      </c>
      <c r="J47" s="2" t="str">
        <f t="shared" si="1"/>
        <v/>
      </c>
    </row>
    <row r="48" spans="1:10">
      <c r="A48" s="2" t="str">
        <f t="shared" si="0"/>
        <v/>
      </c>
      <c r="B48" s="1" t="str">
        <f>IF('hier invullen aub'!C54="","",VLOOKUP('hier invullen aub'!G54,accountnumbers!$B$2:$C$41,2))</f>
        <v/>
      </c>
      <c r="C48" s="1" t="str">
        <f>IF(B48="","",+'hier invullen aub'!H54)</f>
        <v/>
      </c>
      <c r="D48" s="1" t="str">
        <f>IF('hier invullen aub'!I54="","",VLOOKUP('hier invullen aub'!I54,accountnumbers!$E$2:$F$36,2))</f>
        <v/>
      </c>
      <c r="E48" s="1" t="str">
        <f>IF('hier invullen aub'!J54="","",IF('hier invullen aub'!J54 &lt;&gt; "",'hier invullen aub'!J54,IF(D48="BPHRD","IZZZZZ","")))</f>
        <v/>
      </c>
      <c r="F48" s="1" t="str">
        <f>IF('hier invullen aub'!K54="","",'hier invullen aub'!K54 )</f>
        <v/>
      </c>
      <c r="G48" s="16" t="str">
        <f>IF(B48="","",+'hier invullen aub'!F54)</f>
        <v/>
      </c>
      <c r="H48" s="1" t="str">
        <f>IF(B48="","",+'hier invullen aub'!C54)</f>
        <v/>
      </c>
      <c r="I48" s="2" t="str">
        <f>IF(B48="","",+'hier invullen aub'!N54)</f>
        <v/>
      </c>
      <c r="J48" s="2" t="str">
        <f t="shared" si="1"/>
        <v/>
      </c>
    </row>
    <row r="49" spans="1:10">
      <c r="A49" s="2" t="str">
        <f t="shared" si="0"/>
        <v/>
      </c>
      <c r="B49" s="1" t="str">
        <f>IF('hier invullen aub'!C55="","",VLOOKUP('hier invullen aub'!G55,accountnumbers!$B$2:$C$41,2))</f>
        <v/>
      </c>
      <c r="C49" s="1" t="str">
        <f>IF(B49="","",+'hier invullen aub'!H55)</f>
        <v/>
      </c>
      <c r="D49" s="1" t="str">
        <f>IF('hier invullen aub'!I55="","",VLOOKUP('hier invullen aub'!I55,accountnumbers!$E$2:$F$36,2))</f>
        <v/>
      </c>
      <c r="E49" s="1" t="str">
        <f>IF('hier invullen aub'!J55="","",IF('hier invullen aub'!J55 &lt;&gt; "",'hier invullen aub'!J55,IF(D49="BPHRD","IZZZZZ","")))</f>
        <v/>
      </c>
      <c r="F49" s="1" t="str">
        <f>IF('hier invullen aub'!K55="","",'hier invullen aub'!K55 )</f>
        <v/>
      </c>
      <c r="G49" s="16" t="str">
        <f>IF(B49="","",+'hier invullen aub'!F55)</f>
        <v/>
      </c>
      <c r="H49" s="1" t="str">
        <f>IF(B49="","",+'hier invullen aub'!C55)</f>
        <v/>
      </c>
      <c r="I49" s="2" t="str">
        <f>IF(B49="","",+'hier invullen aub'!N55)</f>
        <v/>
      </c>
      <c r="J49" s="2" t="str">
        <f t="shared" si="1"/>
        <v/>
      </c>
    </row>
    <row r="50" spans="1:10">
      <c r="A50" s="2" t="str">
        <f t="shared" si="0"/>
        <v/>
      </c>
      <c r="B50" s="1" t="str">
        <f>IF('hier invullen aub'!C56="","",VLOOKUP('hier invullen aub'!G56,accountnumbers!$B$2:$C$41,2))</f>
        <v/>
      </c>
      <c r="C50" s="1" t="str">
        <f>IF(B50="","",+'hier invullen aub'!H56)</f>
        <v/>
      </c>
      <c r="D50" s="1" t="str">
        <f>IF('hier invullen aub'!I56="","",VLOOKUP('hier invullen aub'!I56,accountnumbers!$E$2:$F$36,2))</f>
        <v/>
      </c>
      <c r="E50" s="1" t="str">
        <f>IF('hier invullen aub'!J56="","",IF('hier invullen aub'!J56 &lt;&gt; "",'hier invullen aub'!J56,IF(D50="BPHRD","IZZZZZ","")))</f>
        <v/>
      </c>
      <c r="F50" s="1" t="str">
        <f>IF('hier invullen aub'!K56="","",'hier invullen aub'!K56 )</f>
        <v/>
      </c>
      <c r="G50" s="16" t="str">
        <f>IF(B50="","",+'hier invullen aub'!F56)</f>
        <v/>
      </c>
      <c r="H50" s="1" t="str">
        <f>IF(B50="","",+'hier invullen aub'!C56)</f>
        <v/>
      </c>
      <c r="I50" s="2" t="str">
        <f>IF(B50="","",+'hier invullen aub'!N56)</f>
        <v/>
      </c>
      <c r="J50" s="2" t="str">
        <f t="shared" si="1"/>
        <v/>
      </c>
    </row>
    <row r="51" spans="1:10">
      <c r="A51" s="2" t="str">
        <f t="shared" si="0"/>
        <v/>
      </c>
      <c r="B51" s="1" t="str">
        <f>IF('hier invullen aub'!C57="","",VLOOKUP('hier invullen aub'!G57,accountnumbers!$B$2:$C$41,2))</f>
        <v/>
      </c>
      <c r="C51" s="1" t="str">
        <f>IF(B51="","",+'hier invullen aub'!H57)</f>
        <v/>
      </c>
      <c r="D51" s="1" t="str">
        <f>IF('hier invullen aub'!I57="","",VLOOKUP('hier invullen aub'!I57,accountnumbers!$E$2:$F$36,2))</f>
        <v/>
      </c>
      <c r="E51" s="1" t="str">
        <f>IF('hier invullen aub'!J57="","",IF('hier invullen aub'!J57 &lt;&gt; "",'hier invullen aub'!J57,IF(D51="BPHRD","IZZZZZ","")))</f>
        <v/>
      </c>
      <c r="F51" s="1" t="str">
        <f>IF('hier invullen aub'!K57="","",'hier invullen aub'!K57 )</f>
        <v/>
      </c>
      <c r="G51" s="16" t="str">
        <f>IF(B51="","",+'hier invullen aub'!F57)</f>
        <v/>
      </c>
      <c r="H51" s="1" t="str">
        <f>IF(B51="","",+'hier invullen aub'!C57)</f>
        <v/>
      </c>
      <c r="I51" s="2" t="str">
        <f>IF(B51="","",+'hier invullen aub'!N57)</f>
        <v/>
      </c>
      <c r="J51" s="2" t="str">
        <f t="shared" si="1"/>
        <v/>
      </c>
    </row>
    <row r="52" spans="1:10">
      <c r="A52" s="2" t="str">
        <f t="shared" si="0"/>
        <v/>
      </c>
      <c r="B52" s="1" t="str">
        <f>IF('hier invullen aub'!C58="","",VLOOKUP('hier invullen aub'!G58,accountnumbers!$B$2:$C$41,2))</f>
        <v/>
      </c>
      <c r="C52" s="1" t="str">
        <f>IF(B52="","",+'hier invullen aub'!H58)</f>
        <v/>
      </c>
      <c r="D52" s="1" t="str">
        <f>IF('hier invullen aub'!I58="","",VLOOKUP('hier invullen aub'!I58,accountnumbers!$E$2:$F$36,2))</f>
        <v/>
      </c>
      <c r="E52" s="1" t="str">
        <f>IF('hier invullen aub'!J58="","",IF('hier invullen aub'!J58 &lt;&gt; "",'hier invullen aub'!J58,IF(D52="BPHRD","IZZZZZ","")))</f>
        <v/>
      </c>
      <c r="F52" s="1" t="str">
        <f>IF('hier invullen aub'!K58="","",'hier invullen aub'!K58 )</f>
        <v/>
      </c>
      <c r="G52" s="16" t="str">
        <f>IF(B52="","",+'hier invullen aub'!F58)</f>
        <v/>
      </c>
      <c r="H52" s="1" t="str">
        <f>IF(B52="","",+'hier invullen aub'!C58)</f>
        <v/>
      </c>
      <c r="I52" s="2" t="str">
        <f>IF(B52="","",+'hier invullen aub'!N58)</f>
        <v/>
      </c>
      <c r="J52" s="2" t="str">
        <f t="shared" si="1"/>
        <v/>
      </c>
    </row>
    <row r="53" spans="1:10">
      <c r="A53" s="2" t="str">
        <f t="shared" si="0"/>
        <v/>
      </c>
      <c r="B53" s="1" t="str">
        <f>IF('hier invullen aub'!C59="","",VLOOKUP('hier invullen aub'!G59,accountnumbers!$B$2:$C$41,2))</f>
        <v/>
      </c>
      <c r="C53" s="1" t="str">
        <f>IF(B53="","",+'hier invullen aub'!H59)</f>
        <v/>
      </c>
      <c r="D53" s="1" t="str">
        <f>IF('hier invullen aub'!I59="","",VLOOKUP('hier invullen aub'!I59,accountnumbers!$E$2:$F$36,2))</f>
        <v/>
      </c>
      <c r="E53" s="1" t="str">
        <f>IF('hier invullen aub'!J59="","",IF('hier invullen aub'!J59 &lt;&gt; "",'hier invullen aub'!J59,IF(D53="BPHRD","IZZZZZ","")))</f>
        <v/>
      </c>
      <c r="F53" s="1" t="str">
        <f>IF('hier invullen aub'!K59="","",'hier invullen aub'!K59 )</f>
        <v/>
      </c>
      <c r="G53" s="16" t="str">
        <f>IF(B53="","",+'hier invullen aub'!F59)</f>
        <v/>
      </c>
      <c r="H53" s="1" t="str">
        <f>IF(B53="","",+'hier invullen aub'!C59)</f>
        <v/>
      </c>
      <c r="I53" s="2" t="str">
        <f>IF(B53="","",+'hier invullen aub'!N59)</f>
        <v/>
      </c>
      <c r="J53" s="2" t="str">
        <f t="shared" si="1"/>
        <v/>
      </c>
    </row>
    <row r="54" spans="1:10">
      <c r="A54" s="2" t="str">
        <f t="shared" si="0"/>
        <v/>
      </c>
      <c r="B54" s="1" t="str">
        <f>IF('hier invullen aub'!C60="","",VLOOKUP('hier invullen aub'!G60,accountnumbers!$B$2:$C$41,2))</f>
        <v/>
      </c>
      <c r="C54" s="1" t="str">
        <f>IF(B54="","",+'hier invullen aub'!H60)</f>
        <v/>
      </c>
      <c r="D54" s="1" t="str">
        <f>IF('hier invullen aub'!I60="","",VLOOKUP('hier invullen aub'!I60,accountnumbers!$E$2:$F$36,2))</f>
        <v/>
      </c>
      <c r="E54" s="1" t="str">
        <f>IF('hier invullen aub'!J60="","",IF('hier invullen aub'!J60 &lt;&gt; "",'hier invullen aub'!J60,IF(D54="BPHRD","IZZZZZ","")))</f>
        <v/>
      </c>
      <c r="F54" s="1" t="str">
        <f>IF('hier invullen aub'!K60="","",'hier invullen aub'!K60 )</f>
        <v/>
      </c>
      <c r="G54" s="16" t="str">
        <f>IF(B54="","",+'hier invullen aub'!F60)</f>
        <v/>
      </c>
      <c r="H54" s="1" t="str">
        <f>IF(B54="","",+'hier invullen aub'!C60)</f>
        <v/>
      </c>
      <c r="I54" s="2" t="str">
        <f>IF(B54="","",+'hier invullen aub'!N60)</f>
        <v/>
      </c>
      <c r="J54" s="2" t="str">
        <f t="shared" si="1"/>
        <v/>
      </c>
    </row>
    <row r="55" spans="1:10">
      <c r="A55" s="2" t="str">
        <f t="shared" si="0"/>
        <v/>
      </c>
      <c r="B55" s="1" t="str">
        <f>IF('hier invullen aub'!C61="","",VLOOKUP('hier invullen aub'!G61,accountnumbers!$B$2:$C$41,2))</f>
        <v/>
      </c>
      <c r="C55" s="1" t="str">
        <f>IF(B55="","",+'hier invullen aub'!H61)</f>
        <v/>
      </c>
      <c r="D55" s="1" t="str">
        <f>IF('hier invullen aub'!I61="","",VLOOKUP('hier invullen aub'!I61,accountnumbers!$E$2:$F$36,2))</f>
        <v/>
      </c>
      <c r="E55" s="1" t="str">
        <f>IF('hier invullen aub'!J61="","",IF('hier invullen aub'!J61 &lt;&gt; "",'hier invullen aub'!J61,IF(D55="BPHRD","IZZZZZ","")))</f>
        <v/>
      </c>
      <c r="F55" s="1" t="str">
        <f>IF('hier invullen aub'!K61="","",'hier invullen aub'!K61 )</f>
        <v/>
      </c>
      <c r="G55" s="16" t="str">
        <f>IF(B55="","",+'hier invullen aub'!F61)</f>
        <v/>
      </c>
      <c r="H55" s="1" t="str">
        <f>IF(B55="","",+'hier invullen aub'!C61)</f>
        <v/>
      </c>
      <c r="I55" s="2" t="str">
        <f>IF(B55="","",+'hier invullen aub'!N61)</f>
        <v/>
      </c>
      <c r="J55" s="2" t="str">
        <f t="shared" si="1"/>
        <v/>
      </c>
    </row>
    <row r="56" spans="1:10">
      <c r="A56" s="2" t="str">
        <f t="shared" si="0"/>
        <v/>
      </c>
      <c r="B56" s="1" t="str">
        <f>IF('hier invullen aub'!C62="","",VLOOKUP('hier invullen aub'!G62,accountnumbers!$B$2:$C$41,2))</f>
        <v/>
      </c>
      <c r="C56" s="1" t="str">
        <f>IF(B56="","",+'hier invullen aub'!H62)</f>
        <v/>
      </c>
      <c r="D56" s="1" t="str">
        <f>IF('hier invullen aub'!I62="","",VLOOKUP('hier invullen aub'!I62,accountnumbers!$E$2:$F$36,2))</f>
        <v/>
      </c>
      <c r="E56" s="1" t="str">
        <f>IF('hier invullen aub'!J62="","",IF('hier invullen aub'!J62 &lt;&gt; "",'hier invullen aub'!J62,IF(D56="BPHRD","IZZZZZ","")))</f>
        <v/>
      </c>
      <c r="F56" s="1" t="str">
        <f>IF('hier invullen aub'!K62="","",'hier invullen aub'!K62 )</f>
        <v/>
      </c>
      <c r="G56" s="16" t="str">
        <f>IF(B56="","",+'hier invullen aub'!F62)</f>
        <v/>
      </c>
      <c r="H56" s="1" t="str">
        <f>IF(B56="","",+'hier invullen aub'!C62)</f>
        <v/>
      </c>
      <c r="I56" s="2" t="str">
        <f>IF(B56="","",+'hier invullen aub'!N62)</f>
        <v/>
      </c>
      <c r="J56" s="2" t="str">
        <f t="shared" si="1"/>
        <v/>
      </c>
    </row>
    <row r="57" spans="1:10">
      <c r="A57" s="2" t="str">
        <f t="shared" si="0"/>
        <v/>
      </c>
      <c r="B57" s="1" t="str">
        <f>IF('hier invullen aub'!C63="","",VLOOKUP('hier invullen aub'!G63,accountnumbers!$B$2:$C$41,2))</f>
        <v/>
      </c>
      <c r="C57" s="1" t="str">
        <f>IF(B57="","",+'hier invullen aub'!H63)</f>
        <v/>
      </c>
      <c r="D57" s="1" t="str">
        <f>IF('hier invullen aub'!I63="","",VLOOKUP('hier invullen aub'!I63,accountnumbers!$E$2:$F$36,2))</f>
        <v/>
      </c>
      <c r="E57" s="1" t="str">
        <f>IF('hier invullen aub'!J63="","",IF('hier invullen aub'!J63 &lt;&gt; "",'hier invullen aub'!J63,IF(D57="BPHRD","IZZZZZ","")))</f>
        <v/>
      </c>
      <c r="F57" s="16" t="str">
        <f>IF(B57="","",+'hier invullen aub'!F63)</f>
        <v/>
      </c>
      <c r="G57" s="1" t="str">
        <f>IF(B57="","",+'hier invullen aub'!C63)</f>
        <v/>
      </c>
      <c r="H57" s="2" t="str">
        <f>IF(B57="","",+'hier invullen aub'!N63)</f>
        <v/>
      </c>
      <c r="I57" s="2" t="str">
        <f t="shared" si="1"/>
        <v/>
      </c>
    </row>
    <row r="58" spans="1:10">
      <c r="A58" s="2" t="str">
        <f t="shared" si="0"/>
        <v/>
      </c>
      <c r="B58" s="1" t="str">
        <f>IF('hier invullen aub'!C64="","",VLOOKUP('hier invullen aub'!G64,accountnumbers!$B$2:$C$41,2))</f>
        <v/>
      </c>
      <c r="C58" s="1" t="str">
        <f>IF(B58="","",+'hier invullen aub'!H64)</f>
        <v/>
      </c>
      <c r="D58" s="1" t="str">
        <f>IF('hier invullen aub'!I64="","",VLOOKUP('hier invullen aub'!I64,accountnumbers!$E$2:$F$36,2))</f>
        <v/>
      </c>
      <c r="E58" s="1" t="str">
        <f>IF('hier invullen aub'!J64="","",IF('hier invullen aub'!J64 &lt;&gt; "",'hier invullen aub'!J64,IF(D58="BPHRD","IZZZZZ","")))</f>
        <v/>
      </c>
      <c r="F58" s="16" t="str">
        <f>IF(B58="","",+'hier invullen aub'!F64)</f>
        <v/>
      </c>
      <c r="G58" s="1" t="str">
        <f>IF(B58="","",+'hier invullen aub'!C64)</f>
        <v/>
      </c>
      <c r="H58" s="2" t="str">
        <f>IF(B58="","",+'hier invullen aub'!N64)</f>
        <v/>
      </c>
      <c r="I58" s="2" t="str">
        <f t="shared" si="1"/>
        <v/>
      </c>
    </row>
    <row r="59" spans="1:10">
      <c r="A59" s="2" t="str">
        <f t="shared" si="0"/>
        <v/>
      </c>
      <c r="B59" s="1" t="str">
        <f>IF('hier invullen aub'!C65="","",VLOOKUP('hier invullen aub'!G65,accountnumbers!$B$2:$C$41,2))</f>
        <v/>
      </c>
      <c r="C59" s="1" t="str">
        <f>IF(B59="","",+'hier invullen aub'!H65)</f>
        <v/>
      </c>
      <c r="D59" s="1" t="str">
        <f>IF('hier invullen aub'!I65="","",VLOOKUP('hier invullen aub'!I65,accountnumbers!$E$2:$F$36,2))</f>
        <v/>
      </c>
      <c r="E59" s="1" t="str">
        <f>IF('hier invullen aub'!J65="","",IF('hier invullen aub'!J65 &lt;&gt; "",'hier invullen aub'!J65,IF(D59="BPHRD","IZZZZZ","")))</f>
        <v/>
      </c>
      <c r="F59" s="16" t="str">
        <f>IF(B59="","",+'hier invullen aub'!F65)</f>
        <v/>
      </c>
      <c r="G59" s="1" t="str">
        <f>IF(B59="","",+'hier invullen aub'!C65)</f>
        <v/>
      </c>
      <c r="H59" s="2" t="str">
        <f>IF(B59="","",+'hier invullen aub'!N65)</f>
        <v/>
      </c>
      <c r="I59" s="2" t="str">
        <f t="shared" si="1"/>
        <v/>
      </c>
    </row>
    <row r="60" spans="1:10">
      <c r="A60" s="2" t="str">
        <f t="shared" si="0"/>
        <v/>
      </c>
      <c r="B60" s="1" t="str">
        <f>IF('hier invullen aub'!C66="","",VLOOKUP('hier invullen aub'!G66,accountnumbers!$B$2:$C$41,2))</f>
        <v/>
      </c>
      <c r="C60" s="1" t="str">
        <f>IF(B60="","",+'hier invullen aub'!H66)</f>
        <v/>
      </c>
      <c r="D60" s="1" t="str">
        <f>IF('hier invullen aub'!I66="","",VLOOKUP('hier invullen aub'!I66,accountnumbers!$E$2:$F$36,2))</f>
        <v/>
      </c>
      <c r="E60" s="1" t="str">
        <f>IF('hier invullen aub'!J66="","",IF('hier invullen aub'!J66 &lt;&gt; "",'hier invullen aub'!J66,IF(D60="BPHRD","IZZZZZ","")))</f>
        <v/>
      </c>
      <c r="F60" s="16" t="str">
        <f>IF(B60="","",+'hier invullen aub'!F66)</f>
        <v/>
      </c>
      <c r="G60" s="1" t="str">
        <f>IF(B60="","",+'hier invullen aub'!C66)</f>
        <v/>
      </c>
      <c r="H60" s="2" t="str">
        <f>IF(B60="","",+'hier invullen aub'!N66)</f>
        <v/>
      </c>
      <c r="I60" s="2" t="str">
        <f t="shared" si="1"/>
        <v/>
      </c>
    </row>
    <row r="61" spans="1:10">
      <c r="A61" s="2" t="str">
        <f t="shared" si="0"/>
        <v/>
      </c>
      <c r="B61" s="1" t="str">
        <f>IF('hier invullen aub'!C67="","",VLOOKUP('hier invullen aub'!G67,accountnumbers!$B$2:$C$41,2))</f>
        <v/>
      </c>
      <c r="C61" s="1" t="str">
        <f>IF(B61="","",+'hier invullen aub'!H67)</f>
        <v/>
      </c>
      <c r="D61" s="1" t="str">
        <f>IF('hier invullen aub'!I67="","",VLOOKUP('hier invullen aub'!I67,accountnumbers!$E$2:$F$36,2))</f>
        <v/>
      </c>
      <c r="E61" s="1" t="str">
        <f>IF('hier invullen aub'!J67="","",IF('hier invullen aub'!J67 &lt;&gt; "",'hier invullen aub'!J67,IF(D61="BPHRD","IZZZZZ","")))</f>
        <v/>
      </c>
      <c r="F61" s="16" t="str">
        <f>IF(B61="","",+'hier invullen aub'!F67)</f>
        <v/>
      </c>
      <c r="G61" s="1" t="str">
        <f>IF(B61="","",+'hier invullen aub'!C67)</f>
        <v/>
      </c>
      <c r="H61" s="2" t="str">
        <f>IF(B61="","",+'hier invullen aub'!N67)</f>
        <v/>
      </c>
      <c r="I61" s="2" t="str">
        <f t="shared" si="1"/>
        <v/>
      </c>
    </row>
    <row r="62" spans="1:10">
      <c r="A62" s="2" t="str">
        <f t="shared" si="0"/>
        <v/>
      </c>
      <c r="B62" s="1" t="str">
        <f>IF('hier invullen aub'!C68="","",VLOOKUP('hier invullen aub'!G68,accountnumbers!$B$2:$C$41,2))</f>
        <v/>
      </c>
      <c r="C62" s="1" t="str">
        <f>IF(B62="","",+'hier invullen aub'!H68)</f>
        <v/>
      </c>
      <c r="D62" s="1" t="str">
        <f>IF('hier invullen aub'!I68="","",VLOOKUP('hier invullen aub'!I68,accountnumbers!$E$2:$F$36,2))</f>
        <v/>
      </c>
      <c r="E62" s="1" t="str">
        <f>IF('hier invullen aub'!J68="","",IF('hier invullen aub'!J68 &lt;&gt; "",'hier invullen aub'!J68,IF(D62="BPHRD","IZZZZZ","")))</f>
        <v/>
      </c>
      <c r="F62" s="16" t="str">
        <f>IF(B62="","",+'hier invullen aub'!F68)</f>
        <v/>
      </c>
      <c r="G62" s="1" t="str">
        <f>IF(B62="","",+'hier invullen aub'!C68)</f>
        <v/>
      </c>
      <c r="H62" s="2" t="str">
        <f>IF(B62="","",+'hier invullen aub'!N68)</f>
        <v/>
      </c>
      <c r="I62" s="2" t="str">
        <f t="shared" si="1"/>
        <v/>
      </c>
    </row>
    <row r="63" spans="1:10">
      <c r="A63" s="2" t="str">
        <f t="shared" si="0"/>
        <v/>
      </c>
      <c r="B63" s="1" t="str">
        <f>IF('hier invullen aub'!C69="","",VLOOKUP('hier invullen aub'!G69,accountnumbers!$B$2:$C$41,2))</f>
        <v/>
      </c>
      <c r="C63" s="1" t="str">
        <f>IF(B63="","",+'hier invullen aub'!H69)</f>
        <v/>
      </c>
      <c r="D63" s="1" t="str">
        <f>IF('hier invullen aub'!I69="","",VLOOKUP('hier invullen aub'!I69,accountnumbers!$E$2:$F$36,2))</f>
        <v/>
      </c>
      <c r="E63" s="1" t="str">
        <f>IF('hier invullen aub'!J69="","",IF('hier invullen aub'!J69 &lt;&gt; "",'hier invullen aub'!J69,IF(D63="BPHRD","IZZZZZ","")))</f>
        <v/>
      </c>
      <c r="F63" s="16" t="str">
        <f>IF(B63="","",+'hier invullen aub'!F69)</f>
        <v/>
      </c>
      <c r="G63" s="1" t="str">
        <f>IF(B63="","",+'hier invullen aub'!C69)</f>
        <v/>
      </c>
      <c r="H63" s="2" t="str">
        <f>IF(B63="","",+'hier invullen aub'!N69)</f>
        <v/>
      </c>
      <c r="I63" s="2" t="str">
        <f t="shared" si="1"/>
        <v/>
      </c>
    </row>
    <row r="64" spans="1:10">
      <c r="A64" s="2" t="str">
        <f t="shared" si="0"/>
        <v/>
      </c>
      <c r="B64" s="1" t="str">
        <f>IF('hier invullen aub'!C70="","",VLOOKUP('hier invullen aub'!G70,accountnumbers!$B$2:$C$41,2))</f>
        <v/>
      </c>
      <c r="C64" s="1" t="str">
        <f>IF(B64="","",+'hier invullen aub'!H70)</f>
        <v/>
      </c>
      <c r="D64" s="1" t="str">
        <f>IF('hier invullen aub'!I70="","",VLOOKUP('hier invullen aub'!I70,accountnumbers!$E$2:$F$36,2))</f>
        <v/>
      </c>
      <c r="E64" s="1" t="str">
        <f>IF('hier invullen aub'!J70="","",IF('hier invullen aub'!J70 &lt;&gt; "",'hier invullen aub'!J70,IF(D64="BPHRD","IZZZZZ","")))</f>
        <v/>
      </c>
      <c r="F64" s="16" t="str">
        <f>IF(B64="","",+'hier invullen aub'!F70)</f>
        <v/>
      </c>
      <c r="G64" s="1" t="str">
        <f>IF(B64="","",+'hier invullen aub'!C70)</f>
        <v/>
      </c>
      <c r="H64" s="2" t="str">
        <f>IF(B64="","",+'hier invullen aub'!N70)</f>
        <v/>
      </c>
      <c r="I64" s="2" t="str">
        <f t="shared" si="1"/>
        <v/>
      </c>
    </row>
    <row r="65" spans="1:9">
      <c r="A65" s="2" t="str">
        <f t="shared" si="0"/>
        <v/>
      </c>
      <c r="B65" s="1" t="str">
        <f>IF('hier invullen aub'!C71="","",VLOOKUP('hier invullen aub'!G71,accountnumbers!$B$2:$C$41,2))</f>
        <v/>
      </c>
      <c r="C65" s="1" t="str">
        <f>IF(B65="","",+'hier invullen aub'!H71)</f>
        <v/>
      </c>
      <c r="D65" s="1" t="str">
        <f>IF('hier invullen aub'!I71="","",VLOOKUP('hier invullen aub'!I71,accountnumbers!$E$2:$F$36,2))</f>
        <v/>
      </c>
      <c r="E65" s="1" t="str">
        <f>IF('hier invullen aub'!J71="","",IF('hier invullen aub'!J71 &lt;&gt; "",'hier invullen aub'!J71,IF(D65="BPHRD","IZZZZZ","")))</f>
        <v/>
      </c>
      <c r="F65" s="16" t="str">
        <f>IF(B65="","",+'hier invullen aub'!F71)</f>
        <v/>
      </c>
      <c r="G65" s="1" t="str">
        <f>IF(B65="","",+'hier invullen aub'!C71)</f>
        <v/>
      </c>
      <c r="H65" s="2" t="str">
        <f>IF(B65="","",+'hier invullen aub'!N71)</f>
        <v/>
      </c>
      <c r="I65" s="2" t="str">
        <f t="shared" si="1"/>
        <v/>
      </c>
    </row>
    <row r="66" spans="1:9">
      <c r="A66" s="2" t="str">
        <f>IF(B66="","","A")</f>
        <v/>
      </c>
      <c r="B66" s="1" t="str">
        <f>IF('hier invullen aub'!C72="","",VLOOKUP('hier invullen aub'!G72,#REF!,2))</f>
        <v/>
      </c>
      <c r="C66" s="1" t="str">
        <f>IF(B66="","",+'hier invullen aub'!H72)</f>
        <v/>
      </c>
      <c r="D66" s="1" t="str">
        <f>IF(C66="","",IF(LEFT(C66)="D","",+'hier invullen aub'!H72))</f>
        <v/>
      </c>
      <c r="E66" s="1" t="str">
        <f>IF('hier invullen aub'!J72="","",IF('hier invullen aub'!J72 &lt;&gt; "",'hier invullen aub'!J72,IF(D66="BPHRD","IZZZZZ","")))</f>
        <v/>
      </c>
      <c r="F66" s="16" t="str">
        <f>IF(B66="","",+'hier invullen aub'!F72)</f>
        <v/>
      </c>
      <c r="G66" s="1" t="str">
        <f>IF(B66="","",+'hier invullen aub'!C72)</f>
        <v/>
      </c>
      <c r="H66" s="2" t="str">
        <f>IF(B66="","",+'hier invullen aub'!N72)</f>
        <v/>
      </c>
      <c r="I66" s="2" t="str">
        <f t="shared" si="1"/>
        <v/>
      </c>
    </row>
    <row r="67" spans="1:9">
      <c r="E67" s="1" t="str">
        <f>IF('hier invullen aub'!J73="","",IF('hier invullen aub'!J73 &lt;&gt; "",'hier invullen aub'!J73,IF(D67="BPHRD","IZZZZZ","")))</f>
        <v/>
      </c>
      <c r="I67" s="2" t="str">
        <f t="shared" si="1"/>
        <v/>
      </c>
    </row>
    <row r="68" spans="1:9">
      <c r="E68" s="1" t="str">
        <f>IF('hier invullen aub'!J74="","",IF('hier invullen aub'!J74 &lt;&gt; "",'hier invullen aub'!J74,IF(D68="BPHRD","IZZZZZ","")))</f>
        <v/>
      </c>
      <c r="I68" s="2" t="str">
        <f t="shared" si="1"/>
        <v/>
      </c>
    </row>
    <row r="69" spans="1:9">
      <c r="E69" s="1" t="str">
        <f>IF('hier invullen aub'!J75="","",IF('hier invullen aub'!J75 &lt;&gt; "",'hier invullen aub'!J75,IF(D69="BPHRD","IZZZZZ","")))</f>
        <v/>
      </c>
      <c r="I69" s="2" t="str">
        <f t="shared" si="1"/>
        <v/>
      </c>
    </row>
    <row r="70" spans="1:9">
      <c r="E70" s="1" t="str">
        <f>IF('hier invullen aub'!J76="","",IF('hier invullen aub'!J76 &lt;&gt; "",'hier invullen aub'!J76,IF(D70="BPHRD","IZZZZZ","")))</f>
        <v/>
      </c>
      <c r="I70" s="2" t="str">
        <f t="shared" si="1"/>
        <v/>
      </c>
    </row>
    <row r="71" spans="1:9">
      <c r="E71" s="1" t="str">
        <f>IF('hier invullen aub'!J77="","",IF('hier invullen aub'!J77 &lt;&gt; "",'hier invullen aub'!J77,IF(D71="BPHRD","IZZZZZ","")))</f>
        <v/>
      </c>
      <c r="I71" s="2" t="str">
        <f t="shared" si="1"/>
        <v/>
      </c>
    </row>
    <row r="72" spans="1:9">
      <c r="E72" s="1" t="str">
        <f>IF('hier invullen aub'!J78="","",IF('hier invullen aub'!J78 &lt;&gt; "",'hier invullen aub'!J78,IF(D72="BPHRD","IZZZZZ","")))</f>
        <v/>
      </c>
      <c r="I72" s="2" t="str">
        <f t="shared" si="1"/>
        <v/>
      </c>
    </row>
    <row r="73" spans="1:9">
      <c r="E73" s="1" t="str">
        <f>IF('hier invullen aub'!J79="","",IF('hier invullen aub'!J79 &lt;&gt; "",'hier invullen aub'!J79,IF(D73="BPHRD","IZZZZZ","")))</f>
        <v/>
      </c>
      <c r="I73" s="2" t="str">
        <f t="shared" si="1"/>
        <v/>
      </c>
    </row>
    <row r="74" spans="1:9">
      <c r="E74" s="1" t="str">
        <f>IF('hier invullen aub'!J80="","",IF('hier invullen aub'!J80 &lt;&gt; "",'hier invullen aub'!J80,IF(D74="BPHRD","IZZZZZ","")))</f>
        <v/>
      </c>
      <c r="I74" s="2" t="str">
        <f t="shared" si="1"/>
        <v/>
      </c>
    </row>
    <row r="75" spans="1:9">
      <c r="E75" s="1" t="str">
        <f>IF('hier invullen aub'!J81="","",IF('hier invullen aub'!J81 &lt;&gt; "",'hier invullen aub'!J81,IF(D75="BPHRD","IZZZZZ","")))</f>
        <v/>
      </c>
      <c r="I75" s="2" t="str">
        <f t="shared" ref="I75:I138" si="2">IF(H75="","","YES")</f>
        <v/>
      </c>
    </row>
    <row r="76" spans="1:9">
      <c r="E76" s="1" t="str">
        <f>IF('hier invullen aub'!J82="","",IF('hier invullen aub'!J82 &lt;&gt; "",'hier invullen aub'!J82,IF(D76="BPHRD","IZZZZZ","")))</f>
        <v/>
      </c>
      <c r="I76" s="2" t="str">
        <f t="shared" si="2"/>
        <v/>
      </c>
    </row>
    <row r="77" spans="1:9">
      <c r="E77" s="1" t="str">
        <f>IF('hier invullen aub'!J83="","",IF('hier invullen aub'!J83 &lt;&gt; "",'hier invullen aub'!J83,IF(D77="BPHRD","IZZZZZ","")))</f>
        <v/>
      </c>
      <c r="I77" s="2" t="str">
        <f t="shared" si="2"/>
        <v/>
      </c>
    </row>
    <row r="78" spans="1:9">
      <c r="E78" s="1" t="str">
        <f>IF('hier invullen aub'!J84="","",IF('hier invullen aub'!J84 &lt;&gt; "",'hier invullen aub'!J84,IF(D78="BPHRD","IZZZZZ","")))</f>
        <v/>
      </c>
      <c r="I78" s="2" t="str">
        <f t="shared" si="2"/>
        <v/>
      </c>
    </row>
    <row r="79" spans="1:9">
      <c r="E79" s="1" t="str">
        <f>IF('hier invullen aub'!J85="","",IF('hier invullen aub'!J85 &lt;&gt; "",'hier invullen aub'!J85,IF(D79="BPHRD","IZZZZZ","")))</f>
        <v/>
      </c>
      <c r="I79" s="2" t="str">
        <f t="shared" si="2"/>
        <v/>
      </c>
    </row>
    <row r="80" spans="1:9">
      <c r="E80" s="1" t="str">
        <f>IF('hier invullen aub'!J86="","",IF('hier invullen aub'!J86 &lt;&gt; "",'hier invullen aub'!J86,IF(D80="BPHRD","IZZZZZ","")))</f>
        <v/>
      </c>
      <c r="I80" s="2" t="str">
        <f t="shared" si="2"/>
        <v/>
      </c>
    </row>
    <row r="81" spans="5:9">
      <c r="E81" s="1" t="str">
        <f>IF('hier invullen aub'!J87="","",IF('hier invullen aub'!J87 &lt;&gt; "",'hier invullen aub'!J87,IF(D81="BPHRD","IZZZZZ","")))</f>
        <v/>
      </c>
      <c r="I81" s="2" t="str">
        <f t="shared" si="2"/>
        <v/>
      </c>
    </row>
    <row r="82" spans="5:9">
      <c r="E82" s="1" t="str">
        <f>IF('hier invullen aub'!J88="","",IF('hier invullen aub'!J88 &lt;&gt; "",'hier invullen aub'!J88,IF(D82="BPHRD","IZZZZZ","")))</f>
        <v/>
      </c>
      <c r="I82" s="2" t="str">
        <f t="shared" si="2"/>
        <v/>
      </c>
    </row>
    <row r="83" spans="5:9">
      <c r="E83" s="1" t="str">
        <f>IF('hier invullen aub'!J89="","",IF('hier invullen aub'!J89 &lt;&gt; "",'hier invullen aub'!J89,IF(D83="BPHRD","IZZZZZ","")))</f>
        <v/>
      </c>
      <c r="I83" s="2" t="str">
        <f t="shared" si="2"/>
        <v/>
      </c>
    </row>
    <row r="84" spans="5:9">
      <c r="E84" s="1" t="str">
        <f>IF('hier invullen aub'!J90="","",IF('hier invullen aub'!J90 &lt;&gt; "",'hier invullen aub'!J90,IF(D84="BPHRD","IZZZZZ","")))</f>
        <v/>
      </c>
      <c r="I84" s="2" t="str">
        <f t="shared" si="2"/>
        <v/>
      </c>
    </row>
    <row r="85" spans="5:9">
      <c r="E85" s="1" t="str">
        <f>IF('hier invullen aub'!J91="","",IF('hier invullen aub'!J91 &lt;&gt; "",'hier invullen aub'!J91,IF(D85="BPHRD","IZZZZZ","")))</f>
        <v/>
      </c>
      <c r="I85" s="2" t="str">
        <f t="shared" si="2"/>
        <v/>
      </c>
    </row>
    <row r="86" spans="5:9">
      <c r="E86" s="1" t="str">
        <f>IF('hier invullen aub'!J92="","",IF('hier invullen aub'!J92 &lt;&gt; "",'hier invullen aub'!J92,IF(D86="BPHRD","IZZZZZ","")))</f>
        <v/>
      </c>
      <c r="I86" s="2" t="str">
        <f t="shared" si="2"/>
        <v/>
      </c>
    </row>
    <row r="87" spans="5:9">
      <c r="E87" s="1" t="str">
        <f>IF('hier invullen aub'!J93="","",IF('hier invullen aub'!J93 &lt;&gt; "",'hier invullen aub'!J93,IF(D87="BPHRD","IZZZZZ","")))</f>
        <v/>
      </c>
      <c r="I87" s="2" t="str">
        <f t="shared" si="2"/>
        <v/>
      </c>
    </row>
    <row r="88" spans="5:9">
      <c r="E88" s="1" t="str">
        <f>IF('hier invullen aub'!J94="","",IF('hier invullen aub'!J94 &lt;&gt; "",'hier invullen aub'!J94,IF(D88="BPHRD","IZZZZZ","")))</f>
        <v/>
      </c>
      <c r="I88" s="2" t="str">
        <f t="shared" si="2"/>
        <v/>
      </c>
    </row>
    <row r="89" spans="5:9">
      <c r="E89" s="1" t="str">
        <f>IF('hier invullen aub'!J95="","",IF('hier invullen aub'!J95 &lt;&gt; "",'hier invullen aub'!J95,IF(D89="BPHRD","IZZZZZ","")))</f>
        <v/>
      </c>
      <c r="I89" s="2" t="str">
        <f t="shared" si="2"/>
        <v/>
      </c>
    </row>
    <row r="90" spans="5:9">
      <c r="E90" s="1" t="str">
        <f>IF('hier invullen aub'!J96="","",IF('hier invullen aub'!J96 &lt;&gt; "",'hier invullen aub'!J96,IF(D90="BPHRD","IZZZZZ","")))</f>
        <v/>
      </c>
      <c r="I90" s="2" t="str">
        <f t="shared" si="2"/>
        <v/>
      </c>
    </row>
    <row r="91" spans="5:9">
      <c r="E91" s="1" t="str">
        <f>IF('hier invullen aub'!J97="","",IF('hier invullen aub'!J97 &lt;&gt; "",'hier invullen aub'!J97,IF(D91="BPHRD","IZZZZZ","")))</f>
        <v/>
      </c>
      <c r="I91" s="2" t="str">
        <f t="shared" si="2"/>
        <v/>
      </c>
    </row>
    <row r="92" spans="5:9">
      <c r="E92" s="1" t="str">
        <f>IF('hier invullen aub'!J98="","",IF('hier invullen aub'!J98 &lt;&gt; "",'hier invullen aub'!J98,IF(D92="BPHRD","IZZZZZ","")))</f>
        <v/>
      </c>
      <c r="I92" s="2" t="str">
        <f t="shared" si="2"/>
        <v/>
      </c>
    </row>
    <row r="93" spans="5:9">
      <c r="E93" s="1" t="str">
        <f>IF('hier invullen aub'!J99="","",IF('hier invullen aub'!J99 &lt;&gt; "",'hier invullen aub'!J99,IF(D93="BPHRD","IZZZZZ","")))</f>
        <v/>
      </c>
      <c r="I93" s="2" t="str">
        <f t="shared" si="2"/>
        <v/>
      </c>
    </row>
    <row r="94" spans="5:9">
      <c r="E94" s="1" t="str">
        <f>IF('hier invullen aub'!J100="","",IF('hier invullen aub'!J100 &lt;&gt; "",'hier invullen aub'!J100,IF(D94="BPHRD","IZZZZZ","")))</f>
        <v/>
      </c>
      <c r="I94" s="2" t="str">
        <f t="shared" si="2"/>
        <v/>
      </c>
    </row>
    <row r="95" spans="5:9">
      <c r="E95" s="1" t="str">
        <f>IF('hier invullen aub'!J101="","",IF('hier invullen aub'!J101 &lt;&gt; "",'hier invullen aub'!J101,IF(D95="BPHRD","IZZZZZ","")))</f>
        <v/>
      </c>
      <c r="I95" s="2" t="str">
        <f t="shared" si="2"/>
        <v/>
      </c>
    </row>
    <row r="96" spans="5:9">
      <c r="E96" s="1" t="str">
        <f>IF('hier invullen aub'!J102="","",IF('hier invullen aub'!J102 &lt;&gt; "",'hier invullen aub'!J102,IF(D96="BPHRD","IZZZZZ","")))</f>
        <v/>
      </c>
      <c r="I96" s="2" t="str">
        <f t="shared" si="2"/>
        <v/>
      </c>
    </row>
    <row r="97" spans="5:9">
      <c r="E97" s="1" t="str">
        <f>IF('hier invullen aub'!J103="","",IF('hier invullen aub'!J103 &lt;&gt; "",'hier invullen aub'!J103,IF(D97="BPHRD","IZZZZZ","")))</f>
        <v/>
      </c>
      <c r="I97" s="2" t="str">
        <f t="shared" si="2"/>
        <v/>
      </c>
    </row>
    <row r="98" spans="5:9">
      <c r="E98" s="1" t="str">
        <f>IF('hier invullen aub'!J104="","",IF('hier invullen aub'!J104 &lt;&gt; "",'hier invullen aub'!J104,IF(D98="BPHRD","IZZZZZ","")))</f>
        <v/>
      </c>
      <c r="I98" s="2" t="str">
        <f t="shared" si="2"/>
        <v/>
      </c>
    </row>
    <row r="99" spans="5:9">
      <c r="E99" s="1" t="str">
        <f>IF('hier invullen aub'!J105="","",IF('hier invullen aub'!J105 &lt;&gt; "",'hier invullen aub'!J105,IF(D99="BPHRD","IZZZZZ","")))</f>
        <v/>
      </c>
      <c r="I99" s="2" t="str">
        <f t="shared" si="2"/>
        <v/>
      </c>
    </row>
    <row r="100" spans="5:9">
      <c r="E100" s="1" t="str">
        <f>IF('hier invullen aub'!J106="","",IF('hier invullen aub'!J106 &lt;&gt; "",'hier invullen aub'!J106,IF(D100="BPHRD","IZZZZZ","")))</f>
        <v/>
      </c>
      <c r="I100" s="2" t="str">
        <f t="shared" si="2"/>
        <v/>
      </c>
    </row>
    <row r="101" spans="5:9">
      <c r="E101" s="1" t="str">
        <f>IF('hier invullen aub'!J107="","",IF('hier invullen aub'!J107 &lt;&gt; "",'hier invullen aub'!J107,IF(D101="BPHRD","IZZZZZ","")))</f>
        <v/>
      </c>
      <c r="I101" s="2" t="str">
        <f t="shared" si="2"/>
        <v/>
      </c>
    </row>
    <row r="102" spans="5:9">
      <c r="E102" s="1" t="str">
        <f>IF('hier invullen aub'!J108="","",IF('hier invullen aub'!J108 &lt;&gt; "",'hier invullen aub'!J108,IF(D102="BPHRD","IZZZZZ","")))</f>
        <v/>
      </c>
      <c r="I102" s="2" t="str">
        <f t="shared" si="2"/>
        <v/>
      </c>
    </row>
    <row r="103" spans="5:9">
      <c r="E103" s="1" t="str">
        <f>IF('hier invullen aub'!J109="","",IF('hier invullen aub'!J109 &lt;&gt; "",'hier invullen aub'!J109,IF(D103="BPHRD","IZZZZZ","")))</f>
        <v/>
      </c>
      <c r="I103" s="2" t="str">
        <f t="shared" si="2"/>
        <v/>
      </c>
    </row>
    <row r="104" spans="5:9">
      <c r="E104" s="1" t="str">
        <f>IF('hier invullen aub'!J110="","",IF('hier invullen aub'!J110 &lt;&gt; "",'hier invullen aub'!J110,IF(D104="BPHRD","IZZZZZ","")))</f>
        <v/>
      </c>
      <c r="I104" s="2" t="str">
        <f t="shared" si="2"/>
        <v/>
      </c>
    </row>
    <row r="105" spans="5:9">
      <c r="E105" s="1" t="str">
        <f>IF('hier invullen aub'!J111="","",IF('hier invullen aub'!J111 &lt;&gt; "",'hier invullen aub'!J111,IF(D105="BPHRD","IZZZZZ","")))</f>
        <v/>
      </c>
      <c r="I105" s="2" t="str">
        <f t="shared" si="2"/>
        <v/>
      </c>
    </row>
    <row r="106" spans="5:9">
      <c r="E106" s="1" t="str">
        <f>IF('hier invullen aub'!J112="","",IF('hier invullen aub'!J112 &lt;&gt; "",'hier invullen aub'!J112,IF(D106="BPHRD","IZZZZZ","")))</f>
        <v/>
      </c>
      <c r="I106" s="2" t="str">
        <f t="shared" si="2"/>
        <v/>
      </c>
    </row>
    <row r="107" spans="5:9">
      <c r="E107" s="1" t="str">
        <f>IF('hier invullen aub'!J113="","",IF('hier invullen aub'!J113 &lt;&gt; "",'hier invullen aub'!J113,IF(D107="BPHRD","IZZZZZ","")))</f>
        <v/>
      </c>
      <c r="I107" s="2" t="str">
        <f t="shared" si="2"/>
        <v/>
      </c>
    </row>
    <row r="108" spans="5:9">
      <c r="E108" s="1" t="str">
        <f>IF('hier invullen aub'!J114="","",IF('hier invullen aub'!J114 &lt;&gt; "",'hier invullen aub'!J114,IF(D108="BPHRD","IZZZZZ","")))</f>
        <v/>
      </c>
      <c r="I108" s="2" t="str">
        <f t="shared" si="2"/>
        <v/>
      </c>
    </row>
    <row r="109" spans="5:9">
      <c r="E109" s="1" t="str">
        <f>IF('hier invullen aub'!J115="","",IF('hier invullen aub'!J115 &lt;&gt; "",'hier invullen aub'!J115,IF(D109="BPHRD","IZZZZZ","")))</f>
        <v/>
      </c>
      <c r="I109" s="2" t="str">
        <f t="shared" si="2"/>
        <v/>
      </c>
    </row>
    <row r="110" spans="5:9">
      <c r="E110" s="1" t="str">
        <f>IF('hier invullen aub'!J116="","",IF('hier invullen aub'!J116 &lt;&gt; "",'hier invullen aub'!J116,IF(D110="BPHRD","IZZZZZ","")))</f>
        <v/>
      </c>
      <c r="I110" s="2" t="str">
        <f t="shared" si="2"/>
        <v/>
      </c>
    </row>
    <row r="111" spans="5:9">
      <c r="E111" s="1" t="str">
        <f>IF('hier invullen aub'!J117="","",IF('hier invullen aub'!J117 &lt;&gt; "",'hier invullen aub'!J117,IF(D111="BPHRD","IZZZZZ","")))</f>
        <v/>
      </c>
      <c r="I111" s="2" t="str">
        <f t="shared" si="2"/>
        <v/>
      </c>
    </row>
    <row r="112" spans="5:9">
      <c r="E112" s="1" t="str">
        <f>IF('hier invullen aub'!J118="","",IF('hier invullen aub'!J118 &lt;&gt; "",'hier invullen aub'!J118,IF(D112="BPHRD","IZZZZZ","")))</f>
        <v/>
      </c>
      <c r="I112" s="2" t="str">
        <f t="shared" si="2"/>
        <v/>
      </c>
    </row>
    <row r="113" spans="5:9">
      <c r="E113" s="1" t="str">
        <f>IF('hier invullen aub'!J119="","",IF('hier invullen aub'!J119 &lt;&gt; "",'hier invullen aub'!J119,IF(D113="BPHRD","IZZZZZ","")))</f>
        <v/>
      </c>
      <c r="I113" s="2" t="str">
        <f t="shared" si="2"/>
        <v/>
      </c>
    </row>
    <row r="114" spans="5:9">
      <c r="E114" s="1" t="str">
        <f>IF('hier invullen aub'!J120="","",IF('hier invullen aub'!J120 &lt;&gt; "",'hier invullen aub'!J120,IF(D114="BPHRD","IZZZZZ","")))</f>
        <v/>
      </c>
      <c r="I114" s="2" t="str">
        <f t="shared" si="2"/>
        <v/>
      </c>
    </row>
    <row r="115" spans="5:9">
      <c r="E115" s="1" t="str">
        <f>IF('hier invullen aub'!J121="","",IF('hier invullen aub'!J121 &lt;&gt; "",'hier invullen aub'!J121,IF(D115="BPHRD","IZZZZZ","")))</f>
        <v/>
      </c>
      <c r="I115" s="2" t="str">
        <f t="shared" si="2"/>
        <v/>
      </c>
    </row>
    <row r="116" spans="5:9">
      <c r="E116" s="1" t="str">
        <f>IF('hier invullen aub'!J122="","",IF('hier invullen aub'!J122 &lt;&gt; "",'hier invullen aub'!J122,IF(D116="BPHRD","IZZZZZ","")))</f>
        <v/>
      </c>
      <c r="I116" s="2" t="str">
        <f t="shared" si="2"/>
        <v/>
      </c>
    </row>
    <row r="117" spans="5:9">
      <c r="E117" s="1" t="str">
        <f>IF('hier invullen aub'!J123="","",IF('hier invullen aub'!J123 &lt;&gt; "",'hier invullen aub'!J123,IF(D117="BPHRD","IZZZZZ","")))</f>
        <v/>
      </c>
      <c r="I117" s="2" t="str">
        <f t="shared" si="2"/>
        <v/>
      </c>
    </row>
    <row r="118" spans="5:9">
      <c r="I118" s="2" t="str">
        <f t="shared" si="2"/>
        <v/>
      </c>
    </row>
    <row r="119" spans="5:9">
      <c r="I119" s="2" t="str">
        <f t="shared" si="2"/>
        <v/>
      </c>
    </row>
    <row r="120" spans="5:9">
      <c r="I120" s="2" t="str">
        <f t="shared" si="2"/>
        <v/>
      </c>
    </row>
    <row r="121" spans="5:9">
      <c r="I121" s="2" t="str">
        <f t="shared" si="2"/>
        <v/>
      </c>
    </row>
    <row r="122" spans="5:9">
      <c r="I122" s="2" t="str">
        <f t="shared" si="2"/>
        <v/>
      </c>
    </row>
    <row r="123" spans="5:9">
      <c r="I123" s="2" t="str">
        <f t="shared" si="2"/>
        <v/>
      </c>
    </row>
    <row r="124" spans="5:9">
      <c r="I124" s="2" t="str">
        <f t="shared" si="2"/>
        <v/>
      </c>
    </row>
    <row r="125" spans="5:9">
      <c r="I125" s="2" t="str">
        <f t="shared" si="2"/>
        <v/>
      </c>
    </row>
    <row r="126" spans="5:9">
      <c r="I126" s="2" t="str">
        <f t="shared" si="2"/>
        <v/>
      </c>
    </row>
    <row r="127" spans="5:9">
      <c r="I127" s="2" t="str">
        <f t="shared" si="2"/>
        <v/>
      </c>
    </row>
    <row r="128" spans="5:9">
      <c r="I128" s="2" t="str">
        <f t="shared" si="2"/>
        <v/>
      </c>
    </row>
    <row r="129" spans="8:9">
      <c r="I129" s="2" t="str">
        <f t="shared" si="2"/>
        <v/>
      </c>
    </row>
    <row r="130" spans="8:9">
      <c r="I130" s="2" t="str">
        <f t="shared" si="2"/>
        <v/>
      </c>
    </row>
    <row r="131" spans="8:9">
      <c r="I131" s="2" t="str">
        <f t="shared" si="2"/>
        <v/>
      </c>
    </row>
    <row r="132" spans="8:9">
      <c r="I132" s="2" t="str">
        <f t="shared" si="2"/>
        <v/>
      </c>
    </row>
    <row r="133" spans="8:9">
      <c r="I133" s="2" t="str">
        <f t="shared" si="2"/>
        <v/>
      </c>
    </row>
    <row r="134" spans="8:9">
      <c r="I134" s="2" t="str">
        <f t="shared" si="2"/>
        <v/>
      </c>
    </row>
    <row r="135" spans="8:9">
      <c r="I135" s="2" t="str">
        <f t="shared" si="2"/>
        <v/>
      </c>
    </row>
    <row r="136" spans="8:9">
      <c r="I136" s="2" t="str">
        <f t="shared" si="2"/>
        <v/>
      </c>
    </row>
    <row r="137" spans="8:9">
      <c r="I137" s="2" t="str">
        <f t="shared" si="2"/>
        <v/>
      </c>
    </row>
    <row r="138" spans="8:9">
      <c r="I138" s="2" t="str">
        <f t="shared" si="2"/>
        <v/>
      </c>
    </row>
    <row r="139" spans="8:9">
      <c r="I139" s="2" t="str">
        <f t="shared" ref="H139:I170" si="3">IF(H139="","","YES")</f>
        <v/>
      </c>
    </row>
    <row r="140" spans="8:9">
      <c r="H140" s="2" t="str">
        <f t="shared" si="3"/>
        <v/>
      </c>
    </row>
    <row r="141" spans="8:9">
      <c r="H141" s="2" t="str">
        <f t="shared" si="3"/>
        <v/>
      </c>
    </row>
    <row r="142" spans="8:9">
      <c r="H142" s="2" t="str">
        <f t="shared" si="3"/>
        <v/>
      </c>
    </row>
    <row r="143" spans="8:9">
      <c r="H143" s="2" t="str">
        <f t="shared" si="3"/>
        <v/>
      </c>
    </row>
    <row r="144" spans="8:9">
      <c r="H144" s="2" t="str">
        <f t="shared" si="3"/>
        <v/>
      </c>
    </row>
    <row r="145" spans="8:8">
      <c r="H145" s="2" t="str">
        <f t="shared" si="3"/>
        <v/>
      </c>
    </row>
    <row r="146" spans="8:8">
      <c r="H146" s="2" t="str">
        <f t="shared" si="3"/>
        <v/>
      </c>
    </row>
    <row r="147" spans="8:8">
      <c r="H147" s="2" t="str">
        <f t="shared" si="3"/>
        <v/>
      </c>
    </row>
    <row r="148" spans="8:8">
      <c r="H148" s="2" t="str">
        <f t="shared" si="3"/>
        <v/>
      </c>
    </row>
    <row r="149" spans="8:8">
      <c r="H149" s="2" t="str">
        <f t="shared" si="3"/>
        <v/>
      </c>
    </row>
    <row r="150" spans="8:8">
      <c r="H150" s="2" t="str">
        <f t="shared" si="3"/>
        <v/>
      </c>
    </row>
    <row r="151" spans="8:8">
      <c r="H151" s="2" t="str">
        <f t="shared" si="3"/>
        <v/>
      </c>
    </row>
    <row r="152" spans="8:8">
      <c r="H152" s="2" t="str">
        <f t="shared" si="3"/>
        <v/>
      </c>
    </row>
    <row r="153" spans="8:8">
      <c r="H153" s="2" t="str">
        <f t="shared" si="3"/>
        <v/>
      </c>
    </row>
    <row r="154" spans="8:8">
      <c r="H154" s="2" t="str">
        <f t="shared" si="3"/>
        <v/>
      </c>
    </row>
    <row r="155" spans="8:8">
      <c r="H155" s="2" t="str">
        <f t="shared" si="3"/>
        <v/>
      </c>
    </row>
    <row r="156" spans="8:8">
      <c r="H156" s="2" t="str">
        <f t="shared" si="3"/>
        <v/>
      </c>
    </row>
    <row r="157" spans="8:8">
      <c r="H157" s="2" t="str">
        <f t="shared" si="3"/>
        <v/>
      </c>
    </row>
    <row r="158" spans="8:8">
      <c r="H158" s="2" t="str">
        <f t="shared" si="3"/>
        <v/>
      </c>
    </row>
    <row r="159" spans="8:8">
      <c r="H159" s="2" t="str">
        <f t="shared" si="3"/>
        <v/>
      </c>
    </row>
    <row r="160" spans="8:8">
      <c r="H160" s="2" t="str">
        <f t="shared" si="3"/>
        <v/>
      </c>
    </row>
    <row r="161" spans="8:8">
      <c r="H161" s="2" t="str">
        <f t="shared" si="3"/>
        <v/>
      </c>
    </row>
    <row r="162" spans="8:8">
      <c r="H162" s="2" t="str">
        <f t="shared" si="3"/>
        <v/>
      </c>
    </row>
    <row r="163" spans="8:8">
      <c r="H163" s="2" t="str">
        <f t="shared" si="3"/>
        <v/>
      </c>
    </row>
    <row r="164" spans="8:8">
      <c r="H164" s="2" t="str">
        <f t="shared" si="3"/>
        <v/>
      </c>
    </row>
    <row r="165" spans="8:8">
      <c r="H165" s="2" t="str">
        <f t="shared" si="3"/>
        <v/>
      </c>
    </row>
    <row r="166" spans="8:8">
      <c r="H166" s="2" t="str">
        <f t="shared" si="3"/>
        <v/>
      </c>
    </row>
    <row r="167" spans="8:8">
      <c r="H167" s="2" t="str">
        <f t="shared" si="3"/>
        <v/>
      </c>
    </row>
    <row r="168" spans="8:8">
      <c r="H168" s="2" t="str">
        <f t="shared" si="3"/>
        <v/>
      </c>
    </row>
    <row r="169" spans="8:8">
      <c r="H169" s="2" t="str">
        <f t="shared" si="3"/>
        <v/>
      </c>
    </row>
    <row r="170" spans="8:8">
      <c r="H170" s="2" t="str">
        <f t="shared" si="3"/>
        <v/>
      </c>
    </row>
  </sheetData>
  <phoneticPr fontId="3" type="noConversion"/>
  <conditionalFormatting sqref="H5">
    <cfRule type="cellIs" dxfId="0" priority="1" stopIfTrue="1" operator="notEqual">
      <formula>0</formula>
    </cfRule>
  </conditionalFormatting>
  <pageMargins left="0.75" right="0.75" top="1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40"/>
  <sheetViews>
    <sheetView topLeftCell="A13" workbookViewId="0">
      <selection activeCell="C24" sqref="C24"/>
    </sheetView>
  </sheetViews>
  <sheetFormatPr defaultRowHeight="12.75"/>
  <cols>
    <col min="1" max="1" width="45.28515625" bestFit="1" customWidth="1"/>
    <col min="2" max="3" width="35.28515625" bestFit="1" customWidth="1"/>
    <col min="4" max="4" width="8" customWidth="1"/>
    <col min="5" max="5" width="34" bestFit="1" customWidth="1"/>
    <col min="6" max="6" width="8.85546875" bestFit="1" customWidth="1"/>
    <col min="12" max="12" width="45.140625" bestFit="1" customWidth="1"/>
  </cols>
  <sheetData>
    <row r="1" spans="1:18">
      <c r="A1" s="30" t="s">
        <v>64</v>
      </c>
      <c r="B1" s="50" t="s">
        <v>220</v>
      </c>
      <c r="C1" s="51" t="s">
        <v>247</v>
      </c>
      <c r="E1" s="57" t="s">
        <v>208</v>
      </c>
      <c r="F1" s="56" t="s">
        <v>207</v>
      </c>
      <c r="L1" s="91" t="s">
        <v>208</v>
      </c>
      <c r="M1" s="91" t="s">
        <v>195</v>
      </c>
      <c r="O1" s="93"/>
      <c r="P1" s="93"/>
      <c r="Q1" s="93"/>
      <c r="R1" s="93"/>
    </row>
    <row r="2" spans="1:18">
      <c r="A2" t="s">
        <v>65</v>
      </c>
      <c r="B2" s="52" t="s">
        <v>239</v>
      </c>
      <c r="C2" s="53" t="s">
        <v>265</v>
      </c>
      <c r="E2" s="76" t="s">
        <v>315</v>
      </c>
      <c r="F2" s="78" t="s">
        <v>211</v>
      </c>
      <c r="L2" s="92" t="s">
        <v>342</v>
      </c>
      <c r="M2" s="95" t="s">
        <v>343</v>
      </c>
      <c r="O2" s="94"/>
      <c r="P2" s="94"/>
      <c r="Q2" s="94"/>
      <c r="R2" s="94"/>
    </row>
    <row r="3" spans="1:18">
      <c r="A3" t="s">
        <v>66</v>
      </c>
      <c r="B3" s="52" t="s">
        <v>227</v>
      </c>
      <c r="C3" s="53" t="s">
        <v>258</v>
      </c>
      <c r="E3" s="76" t="s">
        <v>314</v>
      </c>
      <c r="F3" s="58" t="s">
        <v>210</v>
      </c>
      <c r="L3" s="92" t="s">
        <v>350</v>
      </c>
      <c r="M3" s="95" t="s">
        <v>351</v>
      </c>
      <c r="O3" s="94"/>
      <c r="P3" s="94"/>
      <c r="Q3" s="94"/>
      <c r="R3" s="94"/>
    </row>
    <row r="4" spans="1:18">
      <c r="A4" t="s">
        <v>67</v>
      </c>
      <c r="B4" s="52" t="s">
        <v>233</v>
      </c>
      <c r="C4" s="53" t="s">
        <v>264</v>
      </c>
      <c r="E4" s="76" t="s">
        <v>313</v>
      </c>
      <c r="F4" s="58" t="s">
        <v>209</v>
      </c>
      <c r="L4" s="92" t="s">
        <v>348</v>
      </c>
      <c r="M4" s="95" t="s">
        <v>349</v>
      </c>
      <c r="O4" s="94"/>
      <c r="P4" s="94"/>
      <c r="Q4" s="94"/>
      <c r="R4" s="94"/>
    </row>
    <row r="5" spans="1:18">
      <c r="A5" t="s">
        <v>68</v>
      </c>
      <c r="B5" s="52" t="s">
        <v>232</v>
      </c>
      <c r="C5" s="53" t="s">
        <v>263</v>
      </c>
      <c r="E5" s="76" t="s">
        <v>319</v>
      </c>
      <c r="F5" s="59" t="s">
        <v>318</v>
      </c>
      <c r="L5" s="92" t="s">
        <v>338</v>
      </c>
      <c r="M5" s="95" t="s">
        <v>339</v>
      </c>
      <c r="O5" s="94"/>
      <c r="P5" s="94"/>
      <c r="Q5" s="94"/>
      <c r="R5" s="94"/>
    </row>
    <row r="6" spans="1:18">
      <c r="A6" t="s">
        <v>69</v>
      </c>
      <c r="B6" s="52" t="s">
        <v>289</v>
      </c>
      <c r="C6" s="53" t="s">
        <v>254</v>
      </c>
      <c r="E6" s="76" t="s">
        <v>352</v>
      </c>
      <c r="F6" s="76" t="s">
        <v>352</v>
      </c>
      <c r="L6" s="92" t="s">
        <v>344</v>
      </c>
      <c r="M6" s="95" t="s">
        <v>345</v>
      </c>
      <c r="O6" s="94"/>
      <c r="P6" s="94"/>
      <c r="Q6" s="94"/>
      <c r="R6" s="94"/>
    </row>
    <row r="7" spans="1:18">
      <c r="A7" t="s">
        <v>70</v>
      </c>
      <c r="B7" s="52" t="s">
        <v>292</v>
      </c>
      <c r="C7" s="53" t="s">
        <v>253</v>
      </c>
      <c r="E7" s="76" t="s">
        <v>353</v>
      </c>
      <c r="F7" s="76" t="s">
        <v>353</v>
      </c>
      <c r="L7" s="92" t="s">
        <v>346</v>
      </c>
      <c r="M7" s="95" t="s">
        <v>347</v>
      </c>
      <c r="O7" s="94"/>
      <c r="P7" s="94"/>
      <c r="Q7" s="94"/>
      <c r="R7" s="94"/>
    </row>
    <row r="8" spans="1:18">
      <c r="A8" t="s">
        <v>71</v>
      </c>
      <c r="B8" s="52" t="s">
        <v>291</v>
      </c>
      <c r="C8" s="53" t="s">
        <v>250</v>
      </c>
      <c r="E8" s="76" t="s">
        <v>354</v>
      </c>
      <c r="F8" s="76" t="s">
        <v>354</v>
      </c>
      <c r="L8" s="92" t="s">
        <v>340</v>
      </c>
      <c r="M8" s="95" t="s">
        <v>341</v>
      </c>
      <c r="O8" s="94"/>
      <c r="P8" s="94"/>
      <c r="Q8" s="94"/>
      <c r="R8" s="94"/>
    </row>
    <row r="9" spans="1:18">
      <c r="A9" t="s">
        <v>72</v>
      </c>
      <c r="B9" s="52" t="s">
        <v>290</v>
      </c>
      <c r="C9" s="53" t="s">
        <v>266</v>
      </c>
      <c r="E9" s="76" t="s">
        <v>355</v>
      </c>
      <c r="F9" s="76" t="s">
        <v>355</v>
      </c>
      <c r="O9" s="94"/>
      <c r="P9" s="94"/>
      <c r="Q9" s="94"/>
      <c r="R9" s="94"/>
    </row>
    <row r="10" spans="1:18">
      <c r="A10" t="s">
        <v>73</v>
      </c>
      <c r="B10" s="52" t="s">
        <v>296</v>
      </c>
      <c r="C10" s="53" t="s">
        <v>267</v>
      </c>
      <c r="E10" s="76" t="s">
        <v>356</v>
      </c>
      <c r="F10" s="76" t="s">
        <v>356</v>
      </c>
      <c r="O10" s="94"/>
      <c r="P10" s="94"/>
      <c r="Q10" s="94"/>
      <c r="R10" s="94"/>
    </row>
    <row r="11" spans="1:18">
      <c r="A11" t="s">
        <v>329</v>
      </c>
      <c r="B11" s="52" t="s">
        <v>330</v>
      </c>
      <c r="C11" s="53">
        <v>339900</v>
      </c>
      <c r="E11" s="34" t="s">
        <v>332</v>
      </c>
      <c r="F11" s="34" t="s">
        <v>332</v>
      </c>
      <c r="O11" s="94"/>
      <c r="P11" s="94"/>
      <c r="Q11" s="94"/>
      <c r="R11" s="94"/>
    </row>
    <row r="12" spans="1:18">
      <c r="A12" t="s">
        <v>80</v>
      </c>
      <c r="B12" s="52" t="s">
        <v>224</v>
      </c>
      <c r="C12" s="53" t="s">
        <v>252</v>
      </c>
      <c r="E12" s="34" t="s">
        <v>333</v>
      </c>
      <c r="F12" s="34" t="s">
        <v>333</v>
      </c>
      <c r="O12" s="94"/>
      <c r="P12" s="94"/>
      <c r="Q12" s="94"/>
      <c r="R12" s="94"/>
    </row>
    <row r="13" spans="1:18">
      <c r="A13" t="s">
        <v>85</v>
      </c>
      <c r="B13" s="52" t="s">
        <v>223</v>
      </c>
      <c r="C13" s="53" t="s">
        <v>251</v>
      </c>
      <c r="E13" s="34" t="s">
        <v>331</v>
      </c>
      <c r="F13" s="34" t="s">
        <v>331</v>
      </c>
      <c r="O13" s="94"/>
      <c r="P13" s="94"/>
      <c r="Q13" s="94"/>
      <c r="R13" s="94"/>
    </row>
    <row r="14" spans="1:18">
      <c r="A14" t="s">
        <v>97</v>
      </c>
      <c r="B14" s="52" t="s">
        <v>222</v>
      </c>
      <c r="C14" s="53" t="s">
        <v>249</v>
      </c>
      <c r="E14" s="35"/>
      <c r="F14" s="34"/>
      <c r="O14" s="94"/>
      <c r="P14" s="94"/>
      <c r="Q14" s="94"/>
      <c r="R14" s="94"/>
    </row>
    <row r="15" spans="1:18">
      <c r="A15" t="s">
        <v>98</v>
      </c>
      <c r="B15" s="52" t="s">
        <v>229</v>
      </c>
      <c r="C15" s="53" t="s">
        <v>260</v>
      </c>
      <c r="E15" s="35"/>
      <c r="F15" s="34"/>
      <c r="O15" s="94"/>
      <c r="P15" s="94"/>
      <c r="Q15" s="94"/>
      <c r="R15" s="94"/>
    </row>
    <row r="16" spans="1:18">
      <c r="A16" t="s">
        <v>99</v>
      </c>
      <c r="B16" s="52" t="s">
        <v>221</v>
      </c>
      <c r="C16" s="53" t="s">
        <v>248</v>
      </c>
      <c r="E16" s="35"/>
      <c r="F16" s="34"/>
      <c r="O16" s="94"/>
      <c r="P16" s="94"/>
      <c r="Q16" s="94"/>
      <c r="R16" s="94"/>
    </row>
    <row r="17" spans="1:18">
      <c r="A17" t="s">
        <v>100</v>
      </c>
      <c r="B17" s="52" t="s">
        <v>228</v>
      </c>
      <c r="C17" s="53" t="s">
        <v>259</v>
      </c>
      <c r="E17" s="35"/>
      <c r="F17" s="34"/>
      <c r="G17" s="76"/>
      <c r="O17" s="94"/>
      <c r="P17" s="94"/>
      <c r="Q17" s="94"/>
      <c r="R17" s="94"/>
    </row>
    <row r="18" spans="1:18">
      <c r="A18" t="s">
        <v>101</v>
      </c>
      <c r="B18" s="52" t="s">
        <v>226</v>
      </c>
      <c r="C18" s="53" t="s">
        <v>256</v>
      </c>
      <c r="E18" s="35"/>
      <c r="F18" s="34"/>
      <c r="G18" s="76"/>
      <c r="O18" s="94"/>
      <c r="P18" s="94"/>
      <c r="Q18" s="94"/>
      <c r="R18" s="94"/>
    </row>
    <row r="19" spans="1:18">
      <c r="A19" t="s">
        <v>106</v>
      </c>
      <c r="B19" s="52" t="s">
        <v>225</v>
      </c>
      <c r="C19" s="53" t="s">
        <v>255</v>
      </c>
      <c r="G19" s="76"/>
      <c r="O19" s="94"/>
      <c r="P19" s="94"/>
      <c r="Q19" s="94"/>
      <c r="R19" s="94"/>
    </row>
    <row r="20" spans="1:18">
      <c r="A20" t="s">
        <v>126</v>
      </c>
      <c r="B20" s="52" t="s">
        <v>231</v>
      </c>
      <c r="C20" s="53" t="s">
        <v>262</v>
      </c>
      <c r="O20" s="94"/>
      <c r="P20" s="94"/>
      <c r="Q20" s="94"/>
      <c r="R20" s="94"/>
    </row>
    <row r="21" spans="1:18">
      <c r="A21" t="s">
        <v>127</v>
      </c>
      <c r="B21" s="52" t="s">
        <v>230</v>
      </c>
      <c r="C21" s="53" t="s">
        <v>261</v>
      </c>
      <c r="O21" s="94"/>
      <c r="P21" s="94"/>
      <c r="Q21" s="94"/>
      <c r="R21" s="94"/>
    </row>
    <row r="22" spans="1:18">
      <c r="A22" s="30" t="s">
        <v>134</v>
      </c>
      <c r="B22" s="52" t="s">
        <v>284</v>
      </c>
      <c r="C22" s="64">
        <v>688400</v>
      </c>
      <c r="O22" s="94"/>
      <c r="P22" s="94"/>
      <c r="Q22" s="94"/>
      <c r="R22" s="94"/>
    </row>
    <row r="23" spans="1:18">
      <c r="A23" s="30" t="s">
        <v>135</v>
      </c>
      <c r="B23" s="52" t="s">
        <v>360</v>
      </c>
      <c r="C23" s="64">
        <v>889100</v>
      </c>
      <c r="O23" s="94"/>
      <c r="P23" s="94"/>
      <c r="Q23" s="94"/>
      <c r="R23" s="94"/>
    </row>
    <row r="24" spans="1:18">
      <c r="A24" s="30" t="s">
        <v>325</v>
      </c>
      <c r="B24" s="96" t="s">
        <v>358</v>
      </c>
      <c r="C24" s="53">
        <v>611050</v>
      </c>
      <c r="O24" s="94"/>
      <c r="P24" s="94"/>
      <c r="Q24" s="94"/>
      <c r="R24" s="94"/>
    </row>
    <row r="25" spans="1:18">
      <c r="A25" s="30" t="s">
        <v>139</v>
      </c>
      <c r="B25" s="96" t="s">
        <v>357</v>
      </c>
      <c r="C25" s="53">
        <v>610050</v>
      </c>
      <c r="O25" s="94"/>
      <c r="P25" s="94"/>
      <c r="Q25" s="94"/>
      <c r="R25" s="94"/>
    </row>
    <row r="26" spans="1:18">
      <c r="A26" s="30" t="s">
        <v>140</v>
      </c>
      <c r="B26" s="52" t="s">
        <v>242</v>
      </c>
      <c r="C26" s="53" t="s">
        <v>281</v>
      </c>
      <c r="O26" s="94"/>
      <c r="P26" s="94"/>
      <c r="Q26" s="94"/>
      <c r="R26" s="94"/>
    </row>
    <row r="27" spans="1:18">
      <c r="A27" s="30" t="s">
        <v>151</v>
      </c>
      <c r="B27" s="52" t="s">
        <v>320</v>
      </c>
      <c r="C27" s="64">
        <v>731000</v>
      </c>
      <c r="O27" s="94"/>
      <c r="P27" s="94"/>
      <c r="Q27" s="94"/>
      <c r="R27" s="94"/>
    </row>
    <row r="28" spans="1:18">
      <c r="A28" s="30" t="s">
        <v>153</v>
      </c>
      <c r="B28" s="52" t="s">
        <v>243</v>
      </c>
      <c r="C28" s="53" t="s">
        <v>279</v>
      </c>
      <c r="O28" s="94"/>
      <c r="P28" s="94"/>
      <c r="Q28" s="94"/>
      <c r="R28" s="94"/>
    </row>
    <row r="29" spans="1:18">
      <c r="A29" s="30" t="s">
        <v>160</v>
      </c>
      <c r="B29" s="52" t="s">
        <v>245</v>
      </c>
      <c r="C29" s="53" t="s">
        <v>274</v>
      </c>
      <c r="O29" s="94"/>
      <c r="P29" s="94"/>
      <c r="Q29" s="94"/>
      <c r="R29" s="94"/>
    </row>
    <row r="30" spans="1:18">
      <c r="A30" s="30" t="s">
        <v>161</v>
      </c>
      <c r="B30" s="52" t="s">
        <v>246</v>
      </c>
      <c r="C30" s="53" t="s">
        <v>276</v>
      </c>
      <c r="O30" s="94"/>
      <c r="P30" s="94"/>
      <c r="Q30" s="94"/>
      <c r="R30" s="94"/>
    </row>
    <row r="31" spans="1:18">
      <c r="A31" s="30" t="s">
        <v>187</v>
      </c>
      <c r="B31" s="52" t="s">
        <v>293</v>
      </c>
      <c r="C31" s="53" t="s">
        <v>270</v>
      </c>
      <c r="O31" s="94"/>
      <c r="P31" s="94"/>
      <c r="Q31" s="94"/>
      <c r="R31" s="94"/>
    </row>
    <row r="32" spans="1:18">
      <c r="A32" s="30" t="s">
        <v>189</v>
      </c>
      <c r="B32" s="52" t="s">
        <v>294</v>
      </c>
      <c r="C32" s="53" t="s">
        <v>271</v>
      </c>
      <c r="O32" s="94"/>
      <c r="P32" s="94"/>
      <c r="Q32" s="94"/>
      <c r="R32" s="94"/>
    </row>
    <row r="33" spans="1:18">
      <c r="A33" s="30" t="s">
        <v>190</v>
      </c>
      <c r="B33" s="52" t="s">
        <v>240</v>
      </c>
      <c r="C33" s="53" t="s">
        <v>268</v>
      </c>
      <c r="O33" s="94"/>
      <c r="P33" s="94"/>
      <c r="Q33" s="94"/>
      <c r="R33" s="94"/>
    </row>
    <row r="34" spans="1:18">
      <c r="A34" s="30" t="s">
        <v>191</v>
      </c>
      <c r="B34" s="52" t="s">
        <v>241</v>
      </c>
      <c r="C34" s="53" t="s">
        <v>269</v>
      </c>
      <c r="O34" s="94"/>
      <c r="P34" s="94"/>
      <c r="Q34" s="94"/>
      <c r="R34" s="94"/>
    </row>
    <row r="35" spans="1:18">
      <c r="A35" s="30" t="s">
        <v>192</v>
      </c>
      <c r="B35" s="52" t="s">
        <v>237</v>
      </c>
      <c r="C35" s="53" t="s">
        <v>278</v>
      </c>
      <c r="O35" s="94"/>
      <c r="P35" s="94"/>
      <c r="Q35" s="94"/>
      <c r="R35" s="94"/>
    </row>
    <row r="36" spans="1:18">
      <c r="A36" s="30" t="s">
        <v>193</v>
      </c>
      <c r="B36" s="52" t="s">
        <v>283</v>
      </c>
      <c r="C36" s="53" t="str">
        <f>LEFT(A35,6)</f>
        <v>795800</v>
      </c>
      <c r="O36" s="94"/>
      <c r="P36" s="94"/>
      <c r="Q36" s="94"/>
      <c r="R36" s="94"/>
    </row>
    <row r="37" spans="1:18">
      <c r="A37" s="30" t="s">
        <v>194</v>
      </c>
      <c r="B37" s="52" t="s">
        <v>236</v>
      </c>
      <c r="C37" s="53" t="s">
        <v>277</v>
      </c>
      <c r="O37" s="94"/>
      <c r="P37" s="94"/>
      <c r="Q37" s="94"/>
      <c r="R37" s="94"/>
    </row>
    <row r="38" spans="1:18">
      <c r="A38" s="30"/>
      <c r="B38" s="52" t="s">
        <v>244</v>
      </c>
      <c r="C38" s="53" t="s">
        <v>280</v>
      </c>
      <c r="O38" s="94"/>
      <c r="P38" s="94"/>
      <c r="Q38" s="94"/>
      <c r="R38" s="94"/>
    </row>
    <row r="39" spans="1:18">
      <c r="A39" s="30"/>
      <c r="B39" s="52" t="s">
        <v>235</v>
      </c>
      <c r="C39" s="53" t="s">
        <v>275</v>
      </c>
      <c r="O39" s="94"/>
      <c r="P39" s="94"/>
      <c r="Q39" s="94"/>
      <c r="R39" s="94"/>
    </row>
    <row r="40" spans="1:18">
      <c r="A40" s="30"/>
      <c r="B40" s="52" t="s">
        <v>238</v>
      </c>
      <c r="C40" s="53" t="s">
        <v>273</v>
      </c>
      <c r="O40" s="94"/>
      <c r="P40" s="94"/>
      <c r="Q40" s="94"/>
      <c r="R40" s="94"/>
    </row>
    <row r="41" spans="1:18">
      <c r="A41" s="30"/>
      <c r="B41" s="54" t="s">
        <v>234</v>
      </c>
      <c r="C41" s="55" t="s">
        <v>272</v>
      </c>
      <c r="O41" s="94"/>
      <c r="P41" s="94"/>
      <c r="Q41" s="94"/>
      <c r="R41" s="94"/>
    </row>
    <row r="42" spans="1:18">
      <c r="A42" s="30"/>
      <c r="O42" s="94"/>
      <c r="P42" s="94"/>
      <c r="Q42" s="94"/>
      <c r="R42" s="94"/>
    </row>
    <row r="43" spans="1:18">
      <c r="O43" s="94"/>
      <c r="P43" s="94"/>
      <c r="Q43" s="94"/>
      <c r="R43" s="94"/>
    </row>
    <row r="44" spans="1:18">
      <c r="A44" t="s">
        <v>74</v>
      </c>
      <c r="O44" s="94"/>
      <c r="P44" s="94"/>
      <c r="Q44" s="94"/>
      <c r="R44" s="94"/>
    </row>
    <row r="45" spans="1:18">
      <c r="A45" t="s">
        <v>75</v>
      </c>
      <c r="B45" t="s">
        <v>257</v>
      </c>
      <c r="C45" t="s">
        <v>282</v>
      </c>
      <c r="O45" s="94"/>
      <c r="P45" s="94"/>
      <c r="Q45" s="94"/>
      <c r="R45" s="94"/>
    </row>
    <row r="46" spans="1:18">
      <c r="A46" t="s">
        <v>76</v>
      </c>
      <c r="B46" t="s">
        <v>257</v>
      </c>
      <c r="C46" t="s">
        <v>282</v>
      </c>
      <c r="O46" s="94"/>
      <c r="P46" s="94"/>
      <c r="Q46" s="94"/>
      <c r="R46" s="94"/>
    </row>
    <row r="47" spans="1:18">
      <c r="A47" t="s">
        <v>77</v>
      </c>
      <c r="B47" t="s">
        <v>257</v>
      </c>
      <c r="C47" t="s">
        <v>282</v>
      </c>
    </row>
    <row r="48" spans="1:18">
      <c r="A48" t="s">
        <v>78</v>
      </c>
      <c r="B48" t="s">
        <v>257</v>
      </c>
      <c r="C48" t="s">
        <v>282</v>
      </c>
    </row>
    <row r="49" spans="1:3">
      <c r="A49" t="s">
        <v>79</v>
      </c>
      <c r="B49" t="s">
        <v>257</v>
      </c>
      <c r="C49" t="s">
        <v>282</v>
      </c>
    </row>
    <row r="50" spans="1:3">
      <c r="A50" t="s">
        <v>81</v>
      </c>
      <c r="B50" t="s">
        <v>257</v>
      </c>
      <c r="C50" t="s">
        <v>282</v>
      </c>
    </row>
    <row r="51" spans="1:3">
      <c r="A51" t="s">
        <v>82</v>
      </c>
      <c r="B51" t="s">
        <v>257</v>
      </c>
      <c r="C51" t="s">
        <v>282</v>
      </c>
    </row>
    <row r="52" spans="1:3">
      <c r="A52" t="s">
        <v>83</v>
      </c>
      <c r="B52" t="s">
        <v>257</v>
      </c>
      <c r="C52" t="s">
        <v>282</v>
      </c>
    </row>
    <row r="53" spans="1:3">
      <c r="A53" t="s">
        <v>84</v>
      </c>
      <c r="B53" t="s">
        <v>257</v>
      </c>
      <c r="C53" t="s">
        <v>282</v>
      </c>
    </row>
    <row r="54" spans="1:3">
      <c r="A54" t="s">
        <v>86</v>
      </c>
      <c r="B54" t="s">
        <v>257</v>
      </c>
      <c r="C54" t="s">
        <v>282</v>
      </c>
    </row>
    <row r="55" spans="1:3">
      <c r="A55" t="s">
        <v>87</v>
      </c>
      <c r="B55" t="s">
        <v>257</v>
      </c>
      <c r="C55" t="s">
        <v>282</v>
      </c>
    </row>
    <row r="56" spans="1:3">
      <c r="A56" t="s">
        <v>88</v>
      </c>
      <c r="B56" t="s">
        <v>257</v>
      </c>
      <c r="C56" t="s">
        <v>282</v>
      </c>
    </row>
    <row r="57" spans="1:3">
      <c r="A57" t="s">
        <v>89</v>
      </c>
      <c r="B57" t="s">
        <v>257</v>
      </c>
      <c r="C57" t="s">
        <v>282</v>
      </c>
    </row>
    <row r="58" spans="1:3">
      <c r="A58" t="s">
        <v>90</v>
      </c>
      <c r="B58" t="s">
        <v>257</v>
      </c>
      <c r="C58" t="s">
        <v>282</v>
      </c>
    </row>
    <row r="59" spans="1:3">
      <c r="A59" t="s">
        <v>91</v>
      </c>
      <c r="B59" t="s">
        <v>257</v>
      </c>
      <c r="C59" t="s">
        <v>282</v>
      </c>
    </row>
    <row r="60" spans="1:3">
      <c r="A60" t="s">
        <v>92</v>
      </c>
      <c r="B60" t="s">
        <v>257</v>
      </c>
      <c r="C60" t="s">
        <v>282</v>
      </c>
    </row>
    <row r="61" spans="1:3">
      <c r="A61" t="s">
        <v>93</v>
      </c>
      <c r="B61" t="s">
        <v>257</v>
      </c>
      <c r="C61" t="s">
        <v>282</v>
      </c>
    </row>
    <row r="62" spans="1:3">
      <c r="A62" t="s">
        <v>94</v>
      </c>
      <c r="B62" t="s">
        <v>257</v>
      </c>
      <c r="C62" t="s">
        <v>282</v>
      </c>
    </row>
    <row r="63" spans="1:3">
      <c r="A63" t="s">
        <v>95</v>
      </c>
      <c r="B63" t="s">
        <v>257</v>
      </c>
      <c r="C63" t="s">
        <v>282</v>
      </c>
    </row>
    <row r="64" spans="1:3">
      <c r="A64" t="s">
        <v>96</v>
      </c>
      <c r="B64" t="s">
        <v>257</v>
      </c>
      <c r="C64" t="s">
        <v>282</v>
      </c>
    </row>
    <row r="65" spans="1:3">
      <c r="A65" t="s">
        <v>102</v>
      </c>
      <c r="B65" t="s">
        <v>257</v>
      </c>
      <c r="C65" t="s">
        <v>282</v>
      </c>
    </row>
    <row r="66" spans="1:3">
      <c r="A66" t="s">
        <v>103</v>
      </c>
      <c r="B66" t="s">
        <v>257</v>
      </c>
      <c r="C66" t="s">
        <v>282</v>
      </c>
    </row>
    <row r="67" spans="1:3">
      <c r="A67" t="s">
        <v>104</v>
      </c>
      <c r="B67" t="s">
        <v>257</v>
      </c>
      <c r="C67" t="s">
        <v>282</v>
      </c>
    </row>
    <row r="68" spans="1:3">
      <c r="A68" t="s">
        <v>105</v>
      </c>
      <c r="B68" t="s">
        <v>257</v>
      </c>
      <c r="C68" t="s">
        <v>282</v>
      </c>
    </row>
    <row r="69" spans="1:3">
      <c r="A69" t="s">
        <v>107</v>
      </c>
      <c r="B69" t="s">
        <v>257</v>
      </c>
      <c r="C69" t="s">
        <v>282</v>
      </c>
    </row>
    <row r="70" spans="1:3">
      <c r="A70" t="s">
        <v>108</v>
      </c>
      <c r="B70" t="s">
        <v>257</v>
      </c>
      <c r="C70" t="s">
        <v>282</v>
      </c>
    </row>
    <row r="71" spans="1:3">
      <c r="A71" t="s">
        <v>109</v>
      </c>
      <c r="B71" t="s">
        <v>257</v>
      </c>
      <c r="C71" t="s">
        <v>282</v>
      </c>
    </row>
    <row r="72" spans="1:3">
      <c r="A72" t="s">
        <v>110</v>
      </c>
      <c r="B72" t="s">
        <v>257</v>
      </c>
      <c r="C72" t="s">
        <v>282</v>
      </c>
    </row>
    <row r="73" spans="1:3">
      <c r="A73" t="s">
        <v>111</v>
      </c>
      <c r="B73" t="s">
        <v>257</v>
      </c>
      <c r="C73" t="s">
        <v>282</v>
      </c>
    </row>
    <row r="74" spans="1:3">
      <c r="A74" t="s">
        <v>112</v>
      </c>
      <c r="B74" t="s">
        <v>257</v>
      </c>
      <c r="C74" t="s">
        <v>282</v>
      </c>
    </row>
    <row r="75" spans="1:3">
      <c r="A75" t="s">
        <v>113</v>
      </c>
      <c r="B75" t="s">
        <v>257</v>
      </c>
      <c r="C75" t="s">
        <v>282</v>
      </c>
    </row>
    <row r="76" spans="1:3">
      <c r="A76" t="s">
        <v>114</v>
      </c>
      <c r="B76" t="s">
        <v>257</v>
      </c>
      <c r="C76" t="s">
        <v>282</v>
      </c>
    </row>
    <row r="77" spans="1:3">
      <c r="A77" t="s">
        <v>115</v>
      </c>
      <c r="B77" t="s">
        <v>257</v>
      </c>
      <c r="C77" t="s">
        <v>282</v>
      </c>
    </row>
    <row r="78" spans="1:3">
      <c r="A78" t="s">
        <v>116</v>
      </c>
      <c r="B78" t="s">
        <v>257</v>
      </c>
      <c r="C78" t="s">
        <v>282</v>
      </c>
    </row>
    <row r="79" spans="1:3">
      <c r="A79" t="s">
        <v>117</v>
      </c>
      <c r="B79" t="s">
        <v>257</v>
      </c>
      <c r="C79" t="s">
        <v>282</v>
      </c>
    </row>
    <row r="80" spans="1:3">
      <c r="A80" t="s">
        <v>118</v>
      </c>
      <c r="B80" t="s">
        <v>257</v>
      </c>
      <c r="C80" t="s">
        <v>282</v>
      </c>
    </row>
    <row r="81" spans="1:3">
      <c r="A81" t="s">
        <v>119</v>
      </c>
      <c r="B81" t="s">
        <v>257</v>
      </c>
      <c r="C81" t="s">
        <v>282</v>
      </c>
    </row>
    <row r="82" spans="1:3">
      <c r="A82" t="s">
        <v>120</v>
      </c>
      <c r="B82" t="s">
        <v>257</v>
      </c>
      <c r="C82" t="s">
        <v>282</v>
      </c>
    </row>
    <row r="83" spans="1:3">
      <c r="A83" t="s">
        <v>121</v>
      </c>
      <c r="B83" t="s">
        <v>257</v>
      </c>
      <c r="C83" t="s">
        <v>282</v>
      </c>
    </row>
    <row r="84" spans="1:3">
      <c r="A84" t="s">
        <v>122</v>
      </c>
      <c r="B84" t="s">
        <v>257</v>
      </c>
      <c r="C84" t="s">
        <v>282</v>
      </c>
    </row>
    <row r="85" spans="1:3">
      <c r="A85" t="s">
        <v>123</v>
      </c>
      <c r="B85" t="s">
        <v>257</v>
      </c>
      <c r="C85" t="s">
        <v>282</v>
      </c>
    </row>
    <row r="86" spans="1:3">
      <c r="A86" t="s">
        <v>124</v>
      </c>
      <c r="B86" t="s">
        <v>257</v>
      </c>
      <c r="C86" t="s">
        <v>282</v>
      </c>
    </row>
    <row r="87" spans="1:3">
      <c r="A87" t="s">
        <v>125</v>
      </c>
      <c r="B87" t="s">
        <v>257</v>
      </c>
      <c r="C87" t="s">
        <v>282</v>
      </c>
    </row>
    <row r="88" spans="1:3">
      <c r="A88" t="s">
        <v>128</v>
      </c>
      <c r="B88" t="s">
        <v>257</v>
      </c>
      <c r="C88" t="s">
        <v>282</v>
      </c>
    </row>
    <row r="89" spans="1:3">
      <c r="A89" t="s">
        <v>129</v>
      </c>
      <c r="B89" t="s">
        <v>257</v>
      </c>
      <c r="C89" t="s">
        <v>282</v>
      </c>
    </row>
    <row r="90" spans="1:3">
      <c r="A90" t="s">
        <v>130</v>
      </c>
      <c r="B90" t="s">
        <v>257</v>
      </c>
      <c r="C90" t="s">
        <v>282</v>
      </c>
    </row>
    <row r="91" spans="1:3">
      <c r="A91" t="s">
        <v>131</v>
      </c>
      <c r="B91" t="s">
        <v>257</v>
      </c>
      <c r="C91" t="s">
        <v>282</v>
      </c>
    </row>
    <row r="92" spans="1:3">
      <c r="A92" t="s">
        <v>132</v>
      </c>
      <c r="B92" t="s">
        <v>257</v>
      </c>
      <c r="C92" t="s">
        <v>282</v>
      </c>
    </row>
    <row r="93" spans="1:3">
      <c r="A93" t="s">
        <v>133</v>
      </c>
      <c r="B93" t="s">
        <v>257</v>
      </c>
      <c r="C93" t="s">
        <v>282</v>
      </c>
    </row>
    <row r="94" spans="1:3">
      <c r="A94" s="30" t="s">
        <v>136</v>
      </c>
      <c r="B94" t="s">
        <v>257</v>
      </c>
      <c r="C94" t="s">
        <v>282</v>
      </c>
    </row>
    <row r="95" spans="1:3">
      <c r="A95" s="30" t="s">
        <v>137</v>
      </c>
      <c r="B95" t="s">
        <v>257</v>
      </c>
      <c r="C95" t="s">
        <v>282</v>
      </c>
    </row>
    <row r="96" spans="1:3">
      <c r="A96" s="30" t="s">
        <v>138</v>
      </c>
      <c r="B96" t="s">
        <v>257</v>
      </c>
      <c r="C96" t="s">
        <v>282</v>
      </c>
    </row>
    <row r="97" spans="1:3">
      <c r="A97" s="30" t="s">
        <v>141</v>
      </c>
      <c r="B97" t="s">
        <v>257</v>
      </c>
      <c r="C97" t="s">
        <v>282</v>
      </c>
    </row>
    <row r="98" spans="1:3">
      <c r="A98" s="30" t="s">
        <v>142</v>
      </c>
      <c r="B98" t="s">
        <v>257</v>
      </c>
      <c r="C98" t="s">
        <v>282</v>
      </c>
    </row>
    <row r="99" spans="1:3">
      <c r="A99" s="30" t="s">
        <v>143</v>
      </c>
      <c r="B99" t="s">
        <v>257</v>
      </c>
      <c r="C99" t="s">
        <v>282</v>
      </c>
    </row>
    <row r="100" spans="1:3">
      <c r="A100" s="30" t="s">
        <v>144</v>
      </c>
      <c r="B100" t="s">
        <v>257</v>
      </c>
      <c r="C100" t="s">
        <v>282</v>
      </c>
    </row>
    <row r="101" spans="1:3">
      <c r="A101" s="30" t="s">
        <v>145</v>
      </c>
      <c r="B101" t="s">
        <v>257</v>
      </c>
      <c r="C101" t="s">
        <v>282</v>
      </c>
    </row>
    <row r="102" spans="1:3">
      <c r="A102" s="30" t="s">
        <v>146</v>
      </c>
      <c r="B102" t="s">
        <v>257</v>
      </c>
      <c r="C102" t="s">
        <v>282</v>
      </c>
    </row>
    <row r="103" spans="1:3">
      <c r="A103" s="30" t="s">
        <v>147</v>
      </c>
      <c r="B103" t="s">
        <v>257</v>
      </c>
      <c r="C103" t="s">
        <v>282</v>
      </c>
    </row>
    <row r="104" spans="1:3">
      <c r="A104" s="30" t="s">
        <v>148</v>
      </c>
      <c r="B104" t="s">
        <v>257</v>
      </c>
      <c r="C104" t="s">
        <v>282</v>
      </c>
    </row>
    <row r="105" spans="1:3">
      <c r="A105" s="30" t="s">
        <v>149</v>
      </c>
      <c r="B105" t="s">
        <v>257</v>
      </c>
      <c r="C105" t="s">
        <v>282</v>
      </c>
    </row>
    <row r="106" spans="1:3">
      <c r="A106" s="30" t="s">
        <v>150</v>
      </c>
      <c r="B106" t="s">
        <v>257</v>
      </c>
      <c r="C106" t="s">
        <v>282</v>
      </c>
    </row>
    <row r="107" spans="1:3">
      <c r="A107" s="30" t="s">
        <v>152</v>
      </c>
      <c r="B107" t="s">
        <v>257</v>
      </c>
      <c r="C107" t="s">
        <v>282</v>
      </c>
    </row>
    <row r="108" spans="1:3">
      <c r="A108" s="30" t="s">
        <v>154</v>
      </c>
      <c r="B108" t="s">
        <v>257</v>
      </c>
      <c r="C108" t="s">
        <v>282</v>
      </c>
    </row>
    <row r="109" spans="1:3">
      <c r="A109" s="30" t="s">
        <v>155</v>
      </c>
      <c r="B109" t="s">
        <v>257</v>
      </c>
      <c r="C109" t="s">
        <v>282</v>
      </c>
    </row>
    <row r="110" spans="1:3">
      <c r="A110" s="30" t="s">
        <v>156</v>
      </c>
      <c r="B110" t="s">
        <v>257</v>
      </c>
      <c r="C110" t="s">
        <v>282</v>
      </c>
    </row>
    <row r="111" spans="1:3">
      <c r="A111" s="30" t="s">
        <v>157</v>
      </c>
      <c r="B111" t="s">
        <v>257</v>
      </c>
      <c r="C111" t="s">
        <v>282</v>
      </c>
    </row>
    <row r="112" spans="1:3">
      <c r="A112" s="30" t="s">
        <v>158</v>
      </c>
      <c r="B112" t="s">
        <v>257</v>
      </c>
      <c r="C112" t="s">
        <v>282</v>
      </c>
    </row>
    <row r="113" spans="1:3">
      <c r="A113" s="30" t="s">
        <v>159</v>
      </c>
      <c r="B113" t="s">
        <v>257</v>
      </c>
      <c r="C113" t="s">
        <v>282</v>
      </c>
    </row>
    <row r="114" spans="1:3">
      <c r="A114" s="30" t="s">
        <v>162</v>
      </c>
      <c r="B114" t="s">
        <v>257</v>
      </c>
      <c r="C114" t="s">
        <v>282</v>
      </c>
    </row>
    <row r="115" spans="1:3">
      <c r="A115" s="30" t="s">
        <v>163</v>
      </c>
      <c r="B115" t="s">
        <v>257</v>
      </c>
      <c r="C115" t="s">
        <v>282</v>
      </c>
    </row>
    <row r="116" spans="1:3">
      <c r="A116" s="30" t="s">
        <v>164</v>
      </c>
      <c r="B116" t="s">
        <v>257</v>
      </c>
      <c r="C116" t="s">
        <v>282</v>
      </c>
    </row>
    <row r="117" spans="1:3">
      <c r="A117" s="30" t="s">
        <v>165</v>
      </c>
      <c r="B117" t="s">
        <v>257</v>
      </c>
      <c r="C117" t="s">
        <v>282</v>
      </c>
    </row>
    <row r="118" spans="1:3">
      <c r="A118" s="30" t="s">
        <v>166</v>
      </c>
      <c r="B118" t="s">
        <v>257</v>
      </c>
      <c r="C118" t="s">
        <v>282</v>
      </c>
    </row>
    <row r="119" spans="1:3">
      <c r="A119" s="30" t="s">
        <v>167</v>
      </c>
      <c r="B119" t="s">
        <v>257</v>
      </c>
      <c r="C119" t="s">
        <v>282</v>
      </c>
    </row>
    <row r="120" spans="1:3">
      <c r="A120" s="30" t="s">
        <v>168</v>
      </c>
      <c r="B120" t="s">
        <v>257</v>
      </c>
      <c r="C120" t="s">
        <v>282</v>
      </c>
    </row>
    <row r="121" spans="1:3">
      <c r="A121" s="30" t="s">
        <v>169</v>
      </c>
      <c r="B121" t="s">
        <v>257</v>
      </c>
      <c r="C121" t="s">
        <v>282</v>
      </c>
    </row>
    <row r="122" spans="1:3">
      <c r="A122" s="30" t="s">
        <v>170</v>
      </c>
      <c r="B122" t="s">
        <v>257</v>
      </c>
      <c r="C122" t="s">
        <v>282</v>
      </c>
    </row>
    <row r="123" spans="1:3">
      <c r="A123" s="30" t="s">
        <v>171</v>
      </c>
      <c r="B123" t="s">
        <v>257</v>
      </c>
      <c r="C123" t="s">
        <v>282</v>
      </c>
    </row>
    <row r="124" spans="1:3">
      <c r="A124" s="30" t="s">
        <v>172</v>
      </c>
      <c r="B124" t="s">
        <v>257</v>
      </c>
      <c r="C124" t="s">
        <v>282</v>
      </c>
    </row>
    <row r="125" spans="1:3">
      <c r="A125" s="30" t="s">
        <v>173</v>
      </c>
      <c r="B125" t="s">
        <v>257</v>
      </c>
      <c r="C125" t="s">
        <v>282</v>
      </c>
    </row>
    <row r="126" spans="1:3">
      <c r="A126" s="30" t="s">
        <v>174</v>
      </c>
      <c r="B126" t="s">
        <v>257</v>
      </c>
      <c r="C126" t="s">
        <v>282</v>
      </c>
    </row>
    <row r="127" spans="1:3">
      <c r="A127" s="30" t="s">
        <v>175</v>
      </c>
      <c r="B127" t="s">
        <v>257</v>
      </c>
      <c r="C127" t="s">
        <v>282</v>
      </c>
    </row>
    <row r="128" spans="1:3">
      <c r="A128" s="30" t="s">
        <v>176</v>
      </c>
      <c r="B128" t="s">
        <v>257</v>
      </c>
      <c r="C128" t="s">
        <v>282</v>
      </c>
    </row>
    <row r="129" spans="1:3">
      <c r="A129" s="30" t="s">
        <v>177</v>
      </c>
      <c r="B129" t="s">
        <v>257</v>
      </c>
      <c r="C129" t="s">
        <v>282</v>
      </c>
    </row>
    <row r="130" spans="1:3">
      <c r="A130" s="30" t="s">
        <v>178</v>
      </c>
      <c r="B130" t="s">
        <v>257</v>
      </c>
      <c r="C130" t="s">
        <v>282</v>
      </c>
    </row>
    <row r="131" spans="1:3">
      <c r="A131" s="30" t="s">
        <v>179</v>
      </c>
      <c r="B131" t="s">
        <v>257</v>
      </c>
      <c r="C131" t="s">
        <v>282</v>
      </c>
    </row>
    <row r="132" spans="1:3">
      <c r="A132" s="30" t="s">
        <v>180</v>
      </c>
      <c r="B132" t="s">
        <v>257</v>
      </c>
      <c r="C132" t="s">
        <v>282</v>
      </c>
    </row>
    <row r="133" spans="1:3">
      <c r="A133" s="30" t="s">
        <v>181</v>
      </c>
      <c r="B133" t="s">
        <v>257</v>
      </c>
      <c r="C133" t="s">
        <v>282</v>
      </c>
    </row>
    <row r="134" spans="1:3">
      <c r="A134" s="30" t="s">
        <v>182</v>
      </c>
      <c r="B134" t="s">
        <v>257</v>
      </c>
      <c r="C134" t="s">
        <v>282</v>
      </c>
    </row>
    <row r="135" spans="1:3">
      <c r="A135" s="30" t="s">
        <v>183</v>
      </c>
      <c r="B135" t="s">
        <v>257</v>
      </c>
      <c r="C135" t="s">
        <v>282</v>
      </c>
    </row>
    <row r="136" spans="1:3">
      <c r="A136" s="30" t="s">
        <v>184</v>
      </c>
      <c r="B136" t="s">
        <v>257</v>
      </c>
      <c r="C136" t="s">
        <v>282</v>
      </c>
    </row>
    <row r="137" spans="1:3">
      <c r="A137" s="30" t="s">
        <v>185</v>
      </c>
      <c r="B137" t="s">
        <v>257</v>
      </c>
      <c r="C137" t="s">
        <v>282</v>
      </c>
    </row>
    <row r="138" spans="1:3">
      <c r="A138" s="30" t="s">
        <v>186</v>
      </c>
      <c r="B138" t="s">
        <v>257</v>
      </c>
      <c r="C138" t="s">
        <v>282</v>
      </c>
    </row>
    <row r="139" spans="1:3">
      <c r="A139" s="30" t="s">
        <v>188</v>
      </c>
      <c r="B139" t="s">
        <v>257</v>
      </c>
      <c r="C139" t="s">
        <v>282</v>
      </c>
    </row>
    <row r="140" spans="1:3">
      <c r="B140" t="s">
        <v>257</v>
      </c>
      <c r="C140" t="s">
        <v>282</v>
      </c>
    </row>
  </sheetData>
  <sortState ref="B2:C40">
    <sortCondition ref="B40"/>
  </sortState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D7"/>
  <sheetViews>
    <sheetView workbookViewId="0">
      <selection activeCell="B55" sqref="B55"/>
    </sheetView>
  </sheetViews>
  <sheetFormatPr defaultRowHeight="12.75"/>
  <cols>
    <col min="1" max="1" width="10" bestFit="1" customWidth="1"/>
    <col min="2" max="2" width="28.42578125" bestFit="1" customWidth="1"/>
    <col min="3" max="3" width="6" bestFit="1" customWidth="1"/>
    <col min="4" max="4" width="16.140625" bestFit="1" customWidth="1"/>
  </cols>
  <sheetData>
    <row r="1" spans="1:4">
      <c r="A1" t="s">
        <v>7</v>
      </c>
      <c r="B1" t="s">
        <v>11</v>
      </c>
      <c r="C1">
        <v>10100</v>
      </c>
      <c r="D1" t="s">
        <v>12</v>
      </c>
    </row>
    <row r="2" spans="1:4">
      <c r="A2" t="s">
        <v>8</v>
      </c>
      <c r="B2" t="s">
        <v>13</v>
      </c>
      <c r="C2">
        <v>10100</v>
      </c>
      <c r="D2" t="s">
        <v>14</v>
      </c>
    </row>
    <row r="3" spans="1:4">
      <c r="A3" t="s">
        <v>9</v>
      </c>
      <c r="B3" t="s">
        <v>15</v>
      </c>
      <c r="C3">
        <v>10100</v>
      </c>
      <c r="D3" t="s">
        <v>16</v>
      </c>
    </row>
    <row r="4" spans="1:4">
      <c r="A4" t="s">
        <v>10</v>
      </c>
      <c r="B4" t="s">
        <v>17</v>
      </c>
      <c r="C4">
        <v>10100</v>
      </c>
      <c r="D4" t="s">
        <v>12</v>
      </c>
    </row>
    <row r="5" spans="1:4">
      <c r="A5" t="s">
        <v>5</v>
      </c>
      <c r="B5" t="s">
        <v>6</v>
      </c>
      <c r="C5">
        <v>10100</v>
      </c>
      <c r="D5" t="s">
        <v>5</v>
      </c>
    </row>
    <row r="6" spans="1:4">
      <c r="A6" t="s">
        <v>21</v>
      </c>
      <c r="B6" t="s">
        <v>22</v>
      </c>
      <c r="C6">
        <v>10100</v>
      </c>
      <c r="D6" t="s">
        <v>21</v>
      </c>
    </row>
    <row r="7" spans="1:4">
      <c r="A7" t="s">
        <v>24</v>
      </c>
      <c r="B7" t="s">
        <v>25</v>
      </c>
      <c r="C7">
        <v>10100</v>
      </c>
      <c r="D7" t="s">
        <v>24</v>
      </c>
    </row>
  </sheetData>
  <sheetProtection password="E0CE" sheet="1"/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C11" sqref="C11"/>
    </sheetView>
  </sheetViews>
  <sheetFormatPr defaultRowHeight="12.75"/>
  <cols>
    <col min="1" max="1" width="34.7109375" bestFit="1" customWidth="1"/>
  </cols>
  <sheetData>
    <row r="1" spans="1:2">
      <c r="A1" s="60" t="s">
        <v>288</v>
      </c>
      <c r="B1" s="60" t="s">
        <v>195</v>
      </c>
    </row>
    <row r="2" spans="1:2">
      <c r="A2" s="60" t="s">
        <v>53</v>
      </c>
      <c r="B2" s="60" t="s">
        <v>54</v>
      </c>
    </row>
    <row r="3" spans="1:2">
      <c r="A3" s="60" t="s">
        <v>55</v>
      </c>
      <c r="B3" s="60" t="s">
        <v>56</v>
      </c>
    </row>
    <row r="4" spans="1:2">
      <c r="A4" s="60" t="s">
        <v>57</v>
      </c>
      <c r="B4" s="60" t="s">
        <v>58</v>
      </c>
    </row>
    <row r="5" spans="1:2">
      <c r="A5" s="60" t="s">
        <v>59</v>
      </c>
      <c r="B5" s="60" t="s">
        <v>60</v>
      </c>
    </row>
    <row r="6" spans="1:2">
      <c r="A6" s="60" t="s">
        <v>213</v>
      </c>
      <c r="B6" s="60" t="s">
        <v>61</v>
      </c>
    </row>
    <row r="7" spans="1:2">
      <c r="A7" s="60" t="s">
        <v>62</v>
      </c>
      <c r="B7" s="60" t="s">
        <v>63</v>
      </c>
    </row>
    <row r="8" spans="1:2">
      <c r="A8" s="77" t="s">
        <v>316</v>
      </c>
      <c r="B8" s="60" t="s">
        <v>317</v>
      </c>
    </row>
  </sheetData>
  <phoneticPr fontId="3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C16" sqref="C16"/>
    </sheetView>
  </sheetViews>
  <sheetFormatPr defaultRowHeight="12.75"/>
  <cols>
    <col min="1" max="1" width="5.5703125" bestFit="1" customWidth="1"/>
    <col min="2" max="2" width="24" bestFit="1" customWidth="1"/>
    <col min="3" max="3" width="20.42578125" bestFit="1" customWidth="1"/>
  </cols>
  <sheetData>
    <row r="1" spans="1:3">
      <c r="A1" s="31" t="s">
        <v>195</v>
      </c>
      <c r="B1" s="32"/>
      <c r="C1" s="32"/>
    </row>
    <row r="2" spans="1:3">
      <c r="A2" s="33" t="s">
        <v>52</v>
      </c>
      <c r="B2" s="33" t="s">
        <v>196</v>
      </c>
      <c r="C2" s="33" t="s">
        <v>196</v>
      </c>
    </row>
    <row r="3" spans="1:3">
      <c r="A3" s="33" t="s">
        <v>197</v>
      </c>
      <c r="B3" s="33" t="s">
        <v>198</v>
      </c>
      <c r="C3" s="33" t="s">
        <v>198</v>
      </c>
    </row>
    <row r="4" spans="1:3">
      <c r="A4" s="33" t="s">
        <v>199</v>
      </c>
      <c r="B4" s="33" t="s">
        <v>200</v>
      </c>
      <c r="C4" s="33" t="s">
        <v>201</v>
      </c>
    </row>
    <row r="5" spans="1:3">
      <c r="A5" s="33" t="s">
        <v>202</v>
      </c>
      <c r="B5" s="33" t="s">
        <v>203</v>
      </c>
      <c r="C5" s="33" t="s">
        <v>203</v>
      </c>
    </row>
    <row r="6" spans="1:3">
      <c r="A6" s="33" t="s">
        <v>204</v>
      </c>
      <c r="B6" s="33" t="s">
        <v>205</v>
      </c>
      <c r="C6" s="33" t="s">
        <v>206</v>
      </c>
    </row>
    <row r="7" spans="1:3">
      <c r="A7" s="33" t="s">
        <v>361</v>
      </c>
      <c r="B7" s="33" t="s">
        <v>363</v>
      </c>
      <c r="C7" s="33" t="s">
        <v>363</v>
      </c>
    </row>
    <row r="8" spans="1:3">
      <c r="A8" s="33" t="s">
        <v>362</v>
      </c>
      <c r="B8" s="33" t="s">
        <v>364</v>
      </c>
      <c r="C8" s="33" t="s">
        <v>365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hier invullen aub</vt:lpstr>
      <vt:lpstr>Output</vt:lpstr>
      <vt:lpstr>INput</vt:lpstr>
      <vt:lpstr>accountnumbers</vt:lpstr>
      <vt:lpstr>Environment</vt:lpstr>
      <vt:lpstr>company</vt:lpstr>
      <vt:lpstr>tax codes</vt:lpstr>
      <vt:lpstr>account</vt:lpstr>
      <vt:lpstr>company</vt:lpstr>
      <vt:lpstr>ELEM4</vt:lpstr>
      <vt:lpstr>'hier invullen aub'!Print_Area</vt:lpstr>
      <vt:lpstr>steram</vt:lpstr>
      <vt:lpstr>stream</vt:lpstr>
      <vt:lpstr>stream1</vt:lpstr>
      <vt:lpstr>TAX</vt:lpstr>
    </vt:vector>
  </TitlesOfParts>
  <Company>Informa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</dc:creator>
  <cp:lastModifiedBy>Heijnen</cp:lastModifiedBy>
  <cp:lastPrinted>2012-04-20T08:58:45Z</cp:lastPrinted>
  <dcterms:created xsi:type="dcterms:W3CDTF">2008-08-15T09:08:58Z</dcterms:created>
  <dcterms:modified xsi:type="dcterms:W3CDTF">2012-10-01T14:13:52Z</dcterms:modified>
</cp:coreProperties>
</file>